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ie.incardona\Desktop\IR LAIT\EXPORTS EMLESTIM\"/>
    </mc:Choice>
  </mc:AlternateContent>
  <xr:revisionPtr revIDLastSave="0" documentId="8_{3437127A-2736-45C9-861C-9CAB6DEDF7C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ommaire" sheetId="7" r:id="rId1"/>
    <sheet name="Figure 1 Collecte" sheetId="1" r:id="rId2"/>
    <sheet name="Figure 2 graphe collecte vache" sheetId="2" r:id="rId3"/>
    <sheet name="Figure 3 prix lait de vache" sheetId="3" r:id="rId4"/>
    <sheet name="Figure 4 prix bio et conv." sheetId="4" r:id="rId5"/>
    <sheet name=" Figure 5 collecte UE" sheetId="5" r:id="rId6"/>
    <sheet name="Figure 6 fabrications" sheetId="6" r:id="rId7"/>
  </sheets>
  <definedNames>
    <definedName name="fig4_dates">'Figure 4 prix bio et conv.'!$A$5:$A$53</definedName>
    <definedName name="fig4_laitbio">'Figure 4 prix bio et conv.'!$C$5:$C$53</definedName>
    <definedName name="fig4_laitconv">'Figure 4 prix bio et conv.'!$B$5:$B$53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6" l="1"/>
  <c r="I1" i="5"/>
  <c r="R1" i="4"/>
  <c r="I1" i="3"/>
  <c r="S1" i="2"/>
  <c r="K1" i="1"/>
  <c r="A21" i="7"/>
  <c r="A18" i="7"/>
  <c r="A15" i="7"/>
  <c r="A12" i="7"/>
  <c r="A9" i="7"/>
  <c r="A6" i="7"/>
</calcChain>
</file>

<file path=xl/sharedStrings.xml><?xml version="1.0" encoding="utf-8"?>
<sst xmlns="http://schemas.openxmlformats.org/spreadsheetml/2006/main" count="181" uniqueCount="136">
  <si>
    <t>Lait de vache</t>
  </si>
  <si>
    <t>Lait de brebis</t>
  </si>
  <si>
    <t>Part du lait bio</t>
  </si>
  <si>
    <t>Part du lait AOP/IGP</t>
  </si>
  <si>
    <t xml:space="preserve"> 1 000 l</t>
  </si>
  <si>
    <t xml:space="preserve"> %</t>
  </si>
  <si>
    <t>million de litres</t>
  </si>
  <si>
    <t xml:space="preserve">J </t>
  </si>
  <si>
    <t xml:space="preserve">F </t>
  </si>
  <si>
    <t xml:space="preserve">M </t>
  </si>
  <si>
    <t xml:space="preserve">A </t>
  </si>
  <si>
    <t xml:space="preserve">S </t>
  </si>
  <si>
    <t xml:space="preserve">O </t>
  </si>
  <si>
    <t xml:space="preserve">N </t>
  </si>
  <si>
    <t>D</t>
  </si>
  <si>
    <t>Tous laits confondus</t>
  </si>
  <si>
    <t>Conventionnel</t>
  </si>
  <si>
    <t>Bio</t>
  </si>
  <si>
    <t>Prix</t>
  </si>
  <si>
    <t>%</t>
  </si>
  <si>
    <t>Lait conventionnel</t>
  </si>
  <si>
    <t>Lait bio</t>
  </si>
  <si>
    <t>Source : Eurostat</t>
  </si>
  <si>
    <t>Produits laitiers</t>
  </si>
  <si>
    <t>Janvier 2025</t>
  </si>
  <si>
    <t>Décembre 2024</t>
  </si>
  <si>
    <t>Rappel janvier 2024</t>
  </si>
  <si>
    <t>Lait de chèvre</t>
  </si>
  <si>
    <t>Quantité</t>
  </si>
  <si>
    <t>Évolution sur un an</t>
  </si>
  <si>
    <t>Figure 1 : collecte de lait et part des signes de qualité</t>
  </si>
  <si>
    <t>Source : Agreste - Enquête mensuelle laitière FranceAgriMer / SSP</t>
  </si>
  <si>
    <t xml:space="preserve">2024 </t>
  </si>
  <si>
    <t xml:space="preserve">2025 </t>
  </si>
  <si>
    <t>Moyenne 2020-2024</t>
  </si>
  <si>
    <t>Figure 2 : collecte de lait de vache</t>
  </si>
  <si>
    <t>Figure 3 : prix du lait de vache à teneurs réelles</t>
  </si>
  <si>
    <t>€/1 000 l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</si>
  <si>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</si>
  <si>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</si>
  <si>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</si>
  <si>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</si>
  <si>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</si>
  <si>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</si>
  <si>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</si>
  <si>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</si>
  <si>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</si>
  <si>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</si>
  <si>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</si>
  <si>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</si>
  <si>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</si>
  <si>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</si>
  <si>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</si>
  <si>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</si>
  <si>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</si>
  <si>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</si>
  <si>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</si>
  <si>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</si>
  <si>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</si>
  <si>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</si>
  <si>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</si>
  <si>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</si>
  <si>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</si>
  <si>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</si>
  <si>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</si>
  <si>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</si>
  <si>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</si>
  <si>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</si>
  <si>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</si>
  <si>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</si>
  <si>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</si>
  <si>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</si>
  <si>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</si>
  <si>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</si>
  <si>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</si>
  <si>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</si>
  <si>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</si>
  <si>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</si>
  <si>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</si>
  <si>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</si>
  <si>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</si>
  <si>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</si>
  <si>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</si>
  <si>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</si>
  <si>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</si>
  <si>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</si>
  <si>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</si>
  <si>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 xml:space="preserve">Figure 4 : évolution du prix du lait de vache à teneurs réelles </t>
  </si>
  <si>
    <t>UE à 27 pays</t>
  </si>
  <si>
    <t>Allemagne</t>
  </si>
  <si>
    <t>France</t>
  </si>
  <si>
    <t>Pays-Bas</t>
  </si>
  <si>
    <t>Italie</t>
  </si>
  <si>
    <t>Pologne</t>
  </si>
  <si>
    <t>Irlande</t>
  </si>
  <si>
    <t>Espagne</t>
  </si>
  <si>
    <t>Figure 5 : évolution de la collecte européenne de lait de vache</t>
  </si>
  <si>
    <t>Déc.2024/déc. 2023</t>
  </si>
  <si>
    <t>Cumul janv.-déc. 2024/ cumul janv.-déc. 2023</t>
  </si>
  <si>
    <t>Lait conditionné</t>
  </si>
  <si>
    <t>dont lait UHT</t>
  </si>
  <si>
    <t>Yaourts et desserts lactés</t>
  </si>
  <si>
    <t>Yaourts et laits fermentés</t>
  </si>
  <si>
    <t>Desserts lactés</t>
  </si>
  <si>
    <t>Crème conditionnée</t>
  </si>
  <si>
    <t>Matières grasses</t>
  </si>
  <si>
    <t>dont beurre</t>
  </si>
  <si>
    <t>Séchage de poudres de lait</t>
  </si>
  <si>
    <t>Lait écrémé en poudre (réengraissé ou non)</t>
  </si>
  <si>
    <t>Autres poudres de lait (1,5 % et plus)</t>
  </si>
  <si>
    <t>Conditionnement de poudres de lait</t>
  </si>
  <si>
    <t>Lait concentré conditionné</t>
  </si>
  <si>
    <t>Fromages (hors fromages fondus)</t>
  </si>
  <si>
    <t>Fromages frais</t>
  </si>
  <si>
    <t>Fromages à pâte molle (camembert, brie…)</t>
  </si>
  <si>
    <t>Fromages à pâte persillée</t>
  </si>
  <si>
    <t>Fromages à pâte pressée non cuite (edam, gouda, cantal, tommes, saint-nectaire, morbier, raclette…)</t>
  </si>
  <si>
    <t>Fromages à pâte pressée cuite (emmental, comté, beaufort…)</t>
  </si>
  <si>
    <t>Fromages à pâte filée</t>
  </si>
  <si>
    <t>Fromages fondus issus de la fonte de fromages</t>
  </si>
  <si>
    <t>Caséines et caséinates</t>
  </si>
  <si>
    <t>Poudre de babeurre</t>
  </si>
  <si>
    <t>Poudre de lactosérum</t>
  </si>
  <si>
    <t>Figure 6 : fabrications de produits laitiers à base de lait de vache</t>
  </si>
  <si>
    <t>Tonne (sauf lait conditionné : millier de litres)</t>
  </si>
  <si>
    <t>Cumul 2024</t>
  </si>
  <si>
    <t>Évolution cumul p/r à 2023</t>
  </si>
  <si>
    <t>Sommaire</t>
  </si>
  <si>
    <t>Informations Rapides Lait</t>
  </si>
  <si>
    <t>Cliquer sur 'Figure...' pour activer les hyper liens</t>
  </si>
  <si>
    <t>Collecte de lait et part des signes de qualité</t>
  </si>
  <si>
    <t>Collecte de lait de vache</t>
  </si>
  <si>
    <t>Prix du lait de vache à teneurs réelles (tous laits confondus, conventionnel et bio)</t>
  </si>
  <si>
    <t>Prix du lait de vache à teneurs réelles (conventionnel et bio)</t>
  </si>
  <si>
    <t>Évolution de la collecte européenne de lait de vache</t>
  </si>
  <si>
    <t>Fabrications de produits laitiers à base de lait de vache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</si>
</sst>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,##0.0\ _€_-;\-* #,##0.0\ _€_-;_-* &quot;-&quot;??\ _€_-;_-@_-"/>
    <numFmt numFmtId="166" formatCode="0.0%"/>
    <numFmt numFmtId="167" formatCode="_-* #,##0_-;\-* #,##0_-;_-* &quot;-&quot;??_-;_-@_-"/>
    <numFmt numFmtId="168" formatCode="#,##0__"/>
    <numFmt numFmtId="169" formatCode="0.0__"/>
    <numFmt numFmtId="170" formatCode="#\ ##0.0"/>
  </numFmts>
  <fonts count="4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Marianne"/>
      <family val="3"/>
    </font>
    <font>
      <b/>
      <sz val="8"/>
      <color rgb="FF000000"/>
      <name val="Marianne"/>
      <family val="3"/>
    </font>
    <font>
      <sz val="8"/>
      <color rgb="FF000000"/>
      <name val="Marianne"/>
      <family val="3"/>
    </font>
    <font>
      <b/>
      <sz val="8"/>
      <color theme="1"/>
      <name val="Marianne"/>
      <family val="3"/>
    </font>
    <font>
      <i/>
      <sz val="8"/>
      <color rgb="FF000000"/>
      <name val="Marianne"/>
      <family val="3"/>
    </font>
    <font>
      <b/>
      <sz val="8"/>
      <color rgb="FFFFFFFF"/>
      <name val="Marianne"/>
      <family val="3"/>
    </font>
    <font>
      <b/>
      <sz val="11"/>
      <color theme="1"/>
      <name val="Calibri"/>
      <family val="2"/>
    </font>
    <font>
      <i/>
      <sz val="8"/>
      <color theme="1"/>
      <name val="Marianne"/>
      <family val="3"/>
    </font>
    <font>
      <i/>
      <sz val="11"/>
      <color rgb="FFFF0000"/>
      <name val="Calibri"/>
      <family val="2"/>
      <scheme val="minor"/>
    </font>
    <font>
      <sz val="8"/>
      <color rgb="FFFFFFFF"/>
      <name val="Marianne"/>
      <family val="3"/>
    </font>
    <font>
      <b/>
      <sz val="10"/>
      <color theme="1"/>
      <name val="Marianne"/>
      <family val="3"/>
    </font>
    <font>
      <sz val="10"/>
      <color theme="1"/>
      <name val="Marianne"/>
      <family val="3"/>
    </font>
    <font>
      <sz val="10"/>
      <color rgb="FF7030A0"/>
      <name val="Marianne"/>
      <family val="3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Marianne"/>
      <family val="3"/>
    </font>
    <font>
      <sz val="8"/>
      <color rgb="FF7030A0"/>
      <name val="Marianne"/>
      <family val="3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b/>
      <sz val="8"/>
      <color theme="0"/>
      <name val="Marianne"/>
      <family val="3"/>
    </font>
    <font>
      <sz val="10"/>
      <color rgb="FF000000"/>
      <name val="Calibri"/>
      <family val="2"/>
      <scheme val="minor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b/>
      <sz val="10"/>
      <color rgb="FF000000"/>
      <name val="Marianne"/>
      <family val="3"/>
    </font>
    <font>
      <b/>
      <sz val="8"/>
      <color rgb="FF595959"/>
      <name val="Marianne"/>
      <family val="3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7"/>
      <color theme="1"/>
      <name val="Marianne"/>
      <family val="3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color theme="0"/>
      <name val="Marianne"/>
      <family val="3"/>
    </font>
    <font>
      <i/>
      <sz val="8"/>
      <color theme="1"/>
      <name val="Marianne"/>
    </font>
    <font>
      <sz val="8"/>
      <color rgb="FF000000"/>
      <name val="Marianne"/>
    </font>
    <font>
      <b/>
      <sz val="11"/>
      <color rgb="FF000000"/>
      <name val="Calibri"/>
    </font>
    <font>
      <b/>
      <sz val="11"/>
      <color rgb="FFFFFFFF"/>
      <name val="Calibri"/>
    </font>
    <font>
      <i/>
      <sz val="11"/>
      <color rgb="FF000000"/>
      <name val="Calibri"/>
    </font>
    <font>
      <sz val="10"/>
      <color rgb="FF000000"/>
      <name val="Calibri"/>
    </font>
    <font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0000FF"/>
      </patternFill>
    </fill>
    <fill>
      <patternFill patternType="solid">
        <fgColor rgb="FF4F75C1"/>
      </patternFill>
    </fill>
  </fills>
  <borders count="26">
    <border>
      <left/>
      <right/>
      <top/>
      <bottom/>
      <diagonal/>
    </border>
    <border>
      <left style="thin">
        <color rgb="FFBFBFBF"/>
      </left>
      <right/>
      <top/>
      <bottom/>
      <diagonal/>
    </border>
    <border>
      <left style="medium">
        <color rgb="FF8EA9DB"/>
      </left>
      <right style="thin">
        <color rgb="FF8EA9DB"/>
      </right>
      <top style="thin">
        <color rgb="FF8EA9DB"/>
      </top>
      <bottom style="thick">
        <color rgb="FF8EA9DB"/>
      </bottom>
      <diagonal/>
    </border>
    <border>
      <left/>
      <right style="thin">
        <color rgb="FF8EA9DB"/>
      </right>
      <top style="thin">
        <color rgb="FF8EA9DB"/>
      </top>
      <bottom style="thick">
        <color rgb="FF8EA9DB"/>
      </bottom>
      <diagonal/>
    </border>
    <border>
      <left style="thin">
        <color rgb="FF8EA9DB"/>
      </left>
      <right style="medium">
        <color rgb="FF8EA9DB"/>
      </right>
      <top style="thin">
        <color rgb="FF8EA9DB"/>
      </top>
      <bottom style="thick">
        <color rgb="FF8EA9DB"/>
      </bottom>
      <diagonal/>
    </border>
    <border>
      <left style="medium">
        <color rgb="FF8EA9DB"/>
      </left>
      <right style="medium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8EA9DB"/>
      </left>
      <right style="medium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8EA9DB"/>
      </left>
      <right style="medium">
        <color rgb="FF8EA9DB"/>
      </right>
      <top style="thin">
        <color rgb="FF8EA9DB"/>
      </top>
      <bottom style="thick">
        <color rgb="FF8EA9DB"/>
      </bottom>
      <diagonal/>
    </border>
    <border>
      <left style="medium">
        <color rgb="FF8EA9DB"/>
      </left>
      <right style="thin">
        <color rgb="FF8EA9DB"/>
      </right>
      <top/>
      <bottom style="thin">
        <color rgb="FF8EA9DB"/>
      </bottom>
      <diagonal/>
    </border>
    <border>
      <left/>
      <right style="thin">
        <color rgb="FF8EA9DB"/>
      </right>
      <top/>
      <bottom style="thin">
        <color rgb="FF8EA9DB"/>
      </bottom>
      <diagonal/>
    </border>
    <border>
      <left/>
      <right style="thin">
        <color rgb="FF8EA9DB"/>
      </right>
      <top style="medium">
        <color rgb="FF8EA9DB"/>
      </top>
      <bottom style="thin">
        <color rgb="FF8EA9DB"/>
      </bottom>
      <diagonal/>
    </border>
    <border>
      <left style="medium">
        <color rgb="FF8EA9DB"/>
      </left>
      <right style="thin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 style="medium">
        <color rgb="FF8EA9DB"/>
      </left>
      <right/>
      <top style="medium">
        <color rgb="FF8EA9DB"/>
      </top>
      <bottom style="medium">
        <color rgb="FF8EA9DB"/>
      </bottom>
      <diagonal/>
    </border>
    <border>
      <left/>
      <right/>
      <top style="medium">
        <color rgb="FF8EA9DB"/>
      </top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8EA9DB"/>
      </left>
      <right style="thin">
        <color theme="0" tint="-0.24994659260841701"/>
      </right>
      <top style="medium">
        <color rgb="FF8EA9DB"/>
      </top>
      <bottom style="thin">
        <color rgb="FF8EA9DB"/>
      </bottom>
      <diagonal/>
    </border>
    <border>
      <left style="thin">
        <color theme="0" tint="-0.24994659260841701"/>
      </left>
      <right style="medium">
        <color rgb="FF8EA9DB"/>
      </right>
      <top style="medium">
        <color rgb="FF8EA9DB"/>
      </top>
      <bottom style="thin">
        <color rgb="FF8EA9DB"/>
      </bottom>
      <diagonal/>
    </border>
    <border>
      <left style="thin">
        <color rgb="FF8EA9DB"/>
      </left>
      <right style="medium">
        <color rgb="FF8EA9DB"/>
      </right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 style="medium">
        <color rgb="FF27408B"/>
      </left>
      <right style="medium">
        <color rgb="FF27408B"/>
      </right>
      <top style="medium">
        <color rgb="FF27408B"/>
      </top>
      <bottom style="medium">
        <color rgb="FF27408B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3" fontId="3" fillId="2" borderId="10" xfId="0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3" borderId="1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/>
    </xf>
    <xf numFmtId="165" fontId="13" fillId="0" borderId="0" xfId="0" applyNumberFormat="1" applyFont="1"/>
    <xf numFmtId="166" fontId="14" fillId="0" borderId="0" xfId="0" applyNumberFormat="1" applyFont="1"/>
    <xf numFmtId="0" fontId="13" fillId="0" borderId="0" xfId="0" applyFont="1"/>
    <xf numFmtId="164" fontId="13" fillId="0" borderId="0" xfId="0" applyNumberFormat="1" applyFont="1"/>
    <xf numFmtId="166" fontId="13" fillId="0" borderId="0" xfId="0" applyNumberFormat="1" applyFont="1"/>
    <xf numFmtId="166" fontId="15" fillId="0" borderId="0" xfId="0" applyNumberFormat="1" applyFont="1"/>
    <xf numFmtId="0" fontId="16" fillId="0" borderId="0" xfId="0" applyFont="1"/>
    <xf numFmtId="0" fontId="15" fillId="0" borderId="0" xfId="0" applyFont="1"/>
    <xf numFmtId="49" fontId="5" fillId="0" borderId="0" xfId="0" applyNumberFormat="1" applyFont="1" applyAlignment="1">
      <alignment horizontal="left"/>
    </xf>
    <xf numFmtId="165" fontId="17" fillId="0" borderId="0" xfId="0" applyNumberFormat="1" applyFont="1"/>
    <xf numFmtId="166" fontId="18" fillId="0" borderId="0" xfId="0" applyNumberFormat="1" applyFont="1"/>
    <xf numFmtId="0" fontId="17" fillId="0" borderId="0" xfId="0" applyFont="1"/>
    <xf numFmtId="164" fontId="17" fillId="0" borderId="0" xfId="0" applyNumberFormat="1" applyFont="1"/>
    <xf numFmtId="166" fontId="17" fillId="0" borderId="0" xfId="0" applyNumberFormat="1" applyFont="1"/>
    <xf numFmtId="165" fontId="17" fillId="0" borderId="0" xfId="0" applyNumberFormat="1" applyFont="1" applyAlignment="1">
      <alignment horizontal="right"/>
    </xf>
    <xf numFmtId="165" fontId="15" fillId="0" borderId="0" xfId="0" applyNumberFormat="1" applyFont="1"/>
    <xf numFmtId="0" fontId="19" fillId="0" borderId="0" xfId="0" applyFont="1" applyAlignment="1">
      <alignment horizontal="left" vertical="center"/>
    </xf>
    <xf numFmtId="49" fontId="17" fillId="0" borderId="20" xfId="0" applyNumberFormat="1" applyFont="1" applyBorder="1" applyAlignment="1">
      <alignment horizontal="left" vertical="center"/>
    </xf>
    <xf numFmtId="167" fontId="17" fillId="0" borderId="20" xfId="0" applyNumberFormat="1" applyFont="1" applyBorder="1" applyAlignment="1">
      <alignment horizontal="right"/>
    </xf>
    <xf numFmtId="49" fontId="15" fillId="0" borderId="0" xfId="0" applyNumberFormat="1" applyFont="1"/>
    <xf numFmtId="0" fontId="17" fillId="0" borderId="20" xfId="0" applyFont="1" applyBorder="1" applyAlignment="1">
      <alignment horizontal="left" vertical="center"/>
    </xf>
    <xf numFmtId="166" fontId="20" fillId="0" borderId="0" xfId="0" applyNumberFormat="1" applyFont="1"/>
    <xf numFmtId="0" fontId="21" fillId="0" borderId="0" xfId="0" applyFont="1"/>
    <xf numFmtId="164" fontId="22" fillId="0" borderId="0" xfId="0" applyNumberFormat="1" applyFont="1"/>
    <xf numFmtId="0" fontId="5" fillId="0" borderId="0" xfId="0" applyFont="1"/>
    <xf numFmtId="164" fontId="5" fillId="0" borderId="0" xfId="0" applyNumberFormat="1" applyFont="1" applyAlignment="1">
      <alignment horizontal="right"/>
    </xf>
    <xf numFmtId="17" fontId="9" fillId="0" borderId="5" xfId="0" applyNumberFormat="1" applyFont="1" applyBorder="1" applyAlignment="1">
      <alignment horizontal="left"/>
    </xf>
    <xf numFmtId="0" fontId="17" fillId="0" borderId="9" xfId="0" applyFont="1" applyBorder="1"/>
    <xf numFmtId="164" fontId="17" fillId="0" borderId="2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2" fillId="0" borderId="0" xfId="0" applyNumberFormat="1" applyFont="1" applyAlignment="1">
      <alignment vertical="center"/>
    </xf>
    <xf numFmtId="0" fontId="24" fillId="0" borderId="0" xfId="0" applyFont="1"/>
    <xf numFmtId="3" fontId="5" fillId="0" borderId="0" xfId="0" applyNumberFormat="1" applyFont="1" applyAlignment="1">
      <alignment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17" fontId="5" fillId="0" borderId="5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9" fillId="0" borderId="8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/>
    <xf numFmtId="164" fontId="15" fillId="0" borderId="0" xfId="0" applyNumberFormat="1" applyFont="1"/>
    <xf numFmtId="0" fontId="30" fillId="0" borderId="0" xfId="0" applyFont="1"/>
    <xf numFmtId="0" fontId="31" fillId="0" borderId="0" xfId="0" applyFont="1"/>
    <xf numFmtId="0" fontId="2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1" fillId="3" borderId="2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 wrapText="1"/>
    </xf>
    <xf numFmtId="0" fontId="23" fillId="3" borderId="2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right"/>
    </xf>
    <xf numFmtId="164" fontId="4" fillId="0" borderId="20" xfId="0" applyNumberFormat="1" applyFont="1" applyBorder="1" applyAlignment="1">
      <alignment horizontal="right"/>
    </xf>
    <xf numFmtId="0" fontId="6" fillId="0" borderId="0" xfId="0" applyFont="1"/>
    <xf numFmtId="0" fontId="32" fillId="0" borderId="0" xfId="0" applyFont="1"/>
    <xf numFmtId="0" fontId="6" fillId="0" borderId="20" xfId="0" applyFont="1" applyBorder="1" applyAlignment="1">
      <alignment horizontal="left" vertical="center" wrapText="1"/>
    </xf>
    <xf numFmtId="168" fontId="6" fillId="0" borderId="20" xfId="0" applyNumberFormat="1" applyFont="1" applyBorder="1" applyAlignment="1">
      <alignment horizontal="right" vertical="center"/>
    </xf>
    <xf numFmtId="164" fontId="6" fillId="0" borderId="20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 wrapText="1"/>
    </xf>
    <xf numFmtId="168" fontId="3" fillId="0" borderId="0" xfId="0" applyNumberFormat="1" applyFont="1"/>
    <xf numFmtId="169" fontId="3" fillId="0" borderId="0" xfId="0" applyNumberFormat="1" applyFont="1"/>
    <xf numFmtId="0" fontId="27" fillId="0" borderId="0" xfId="0" applyFont="1"/>
    <xf numFmtId="0" fontId="3" fillId="0" borderId="0" xfId="0" applyFont="1"/>
    <xf numFmtId="0" fontId="33" fillId="0" borderId="0" xfId="0" applyFont="1"/>
    <xf numFmtId="0" fontId="34" fillId="0" borderId="0" xfId="0" applyFont="1"/>
    <xf numFmtId="0" fontId="35" fillId="3" borderId="20" xfId="0" applyFont="1" applyFill="1" applyBorder="1" applyAlignment="1">
      <alignment horizontal="center" vertical="center"/>
    </xf>
    <xf numFmtId="17" fontId="23" fillId="3" borderId="20" xfId="0" applyNumberFormat="1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168" fontId="3" fillId="0" borderId="20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6" fillId="0" borderId="0" xfId="0" applyFont="1"/>
    <xf numFmtId="0" fontId="4" fillId="5" borderId="20" xfId="0" applyFont="1" applyFill="1" applyBorder="1" applyAlignment="1">
      <alignment horizontal="center" vertical="center"/>
    </xf>
    <xf numFmtId="0" fontId="37" fillId="5" borderId="20" xfId="0" applyFont="1" applyFill="1" applyBorder="1" applyAlignment="1">
      <alignment horizontal="center" vertical="center"/>
    </xf>
    <xf numFmtId="170" fontId="4" fillId="5" borderId="20" xfId="0" applyNumberFormat="1" applyFont="1" applyFill="1" applyBorder="1" applyAlignment="1">
      <alignment horizontal="right"/>
    </xf>
    <xf numFmtId="170" fontId="37" fillId="5" borderId="20" xfId="0" applyNumberFormat="1" applyFont="1" applyFill="1" applyBorder="1" applyAlignment="1">
      <alignment horizontal="right"/>
    </xf>
    <xf numFmtId="0" fontId="38" fillId="0" borderId="0" xfId="0" applyFont="1" applyAlignment="1">
      <alignment horizontal="left" vertical="center" wrapText="1"/>
    </xf>
    <xf numFmtId="0" fontId="39" fillId="6" borderId="25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7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 wrapText="1" indent="3"/>
    </xf>
    <xf numFmtId="0" fontId="7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42" fillId="7" borderId="0" xfId="0" applyFont="1" applyFill="1" applyAlignment="1">
      <alignment horizontal="center" vertical="center" wrapText="1"/>
    </xf>
    <xf numFmtId="0" fontId="0" fillId="0" borderId="0" xfId="0"/>
    <xf numFmtId="0" fontId="16" fillId="0" borderId="0" xfId="0" applyFont="1"/>
    <xf numFmtId="0" fontId="15" fillId="0" borderId="0" xfId="0" applyFont="1"/>
    <xf numFmtId="0" fontId="23" fillId="3" borderId="21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17" fillId="0" borderId="0" xfId="0" applyFont="1"/>
    <xf numFmtId="0" fontId="2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4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million de litres</a:t>
            </a:r>
          </a:p>
        </c:rich>
      </c:tx>
      <c:layout>
        <c:manualLayout>
          <c:xMode val="edge"/>
          <c:yMode val="edge"/>
          <c:x val="1.9166666666666665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'Figure 2 graphe collecte vache'!$A$6</c:f>
              <c:strCache>
                <c:ptCount val="1"/>
                <c:pt idx="0">
                  <c:v>Moyenne 2020-2024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vache'!$B$6:$M$6</c:f>
              <c:numCache>
                <c:formatCode>_-* #\ ##0_-;\-* #\ ##0_-;_-* "-"??_-;_-@_-</c:formatCode>
                <c:ptCount val="12"/>
                <c:pt idx="0">
                  <c:v>2033</c:v>
                </c:pt>
                <c:pt idx="1">
                  <c:v>1908</c:v>
                </c:pt>
                <c:pt idx="2">
                  <c:v>2114</c:v>
                </c:pt>
                <c:pt idx="3">
                  <c:v>2084</c:v>
                </c:pt>
                <c:pt idx="4">
                  <c:v>2119</c:v>
                </c:pt>
                <c:pt idx="5">
                  <c:v>1938</c:v>
                </c:pt>
                <c:pt idx="6">
                  <c:v>1909</c:v>
                </c:pt>
                <c:pt idx="7">
                  <c:v>1829</c:v>
                </c:pt>
                <c:pt idx="8">
                  <c:v>1763</c:v>
                </c:pt>
                <c:pt idx="9">
                  <c:v>1854</c:v>
                </c:pt>
                <c:pt idx="10">
                  <c:v>1819</c:v>
                </c:pt>
                <c:pt idx="11">
                  <c:v>1935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78B-4E2D-A2D7-A3F05A239AA4}"/>
            </c:ext>
          </c:extLst>
        </c:ser>
        <c:ser>
          <c:idx val="0"/>
          <c:order val="1"/>
          <c:tx>
            <c:strRef>
              <c:f>'Figure 2 graphe collecte vache'!$A$4</c:f>
              <c:strCache>
                <c:ptCount val="1"/>
                <c:pt idx="0">
                  <c:v>2024 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vache'!$B$4:$M$4</c:f>
              <c:numCache>
                <c:formatCode>_-* #\ ##0_-;\-* #\ ##0_-;_-* "-"??_-;_-@_-</c:formatCode>
                <c:ptCount val="12"/>
                <c:pt idx="0">
                  <c:v>1992</c:v>
                </c:pt>
                <c:pt idx="1">
                  <c:v>1927</c:v>
                </c:pt>
                <c:pt idx="2">
                  <c:v>2090</c:v>
                </c:pt>
                <c:pt idx="3">
                  <c:v>2047</c:v>
                </c:pt>
                <c:pt idx="4">
                  <c:v>2091</c:v>
                </c:pt>
                <c:pt idx="5">
                  <c:v>1932</c:v>
                </c:pt>
                <c:pt idx="6">
                  <c:v>1898</c:v>
                </c:pt>
                <c:pt idx="7">
                  <c:v>1808</c:v>
                </c:pt>
                <c:pt idx="8">
                  <c:v>1751</c:v>
                </c:pt>
                <c:pt idx="9">
                  <c:v>1827</c:v>
                </c:pt>
                <c:pt idx="10">
                  <c:v>1790</c:v>
                </c:pt>
                <c:pt idx="11">
                  <c:v>1900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8B-4E2D-A2D7-A3F05A239AA4}"/>
            </c:ext>
          </c:extLst>
        </c:ser>
        <c:ser>
          <c:idx val="1"/>
          <c:order val="2"/>
          <c:tx>
            <c:strRef>
              <c:f>'Figure 2 graphe collecte vache'!$A$5</c:f>
              <c:strCache>
                <c:ptCount val="1"/>
                <c:pt idx="0">
                  <c:v>2025 </c:v>
                </c:pt>
              </c:strCache>
            </c:strRef>
          </c:tx>
          <c:spPr>
            <a:ln w="34925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rgbClr val="FF0000"/>
              </a:solidFill>
              <a:ln w="9525">
                <a:solidFill>
                  <a:srgbClr val="FF0000"/>
                </a:solidFill>
                <a:headEnd type="diamond"/>
                <a:tailEnd type="diamond"/>
              </a:ln>
              <a:effectLst/>
            </c:spPr>
          </c:marker>
          <c:cat>
            <c:strRef>
              <c:f>'Figure 2 graphe collecte vache'!$B$3:$M$3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'Figure 2 graphe collecte vache'!$B$5</c:f>
              <c:numCache>
                <c:formatCode>_-* #\ ##0_-;\-* #\ ##0_-;_-* "-"??_-;_-@_-</c:formatCode>
                <c:ptCount val="1"/>
                <c:pt idx="0">
                  <c:v>1959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8B-4E2D-A2D7-A3F05A239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0782719"/>
        <c:axId val="1000786047"/>
      </c:lineChart>
      <c:catAx>
        <c:axId val="1000782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6047"/>
        <c:crosses val="autoZero"/>
        <c:auto val="1"/>
        <c:lblAlgn val="ctr"/>
        <c:lblOffset val="100"/>
        <c:noMultiLvlLbl val="0"/>
      </c:catAx>
      <c:valAx>
        <c:axId val="1000786047"/>
        <c:scaling>
          <c:orientation val="minMax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271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€/1 000 l</a:t>
            </a:r>
            <a:endParaRPr lang="fr-FR" sz="800" baseline="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2.0951224846894139E-2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4 prix bio et conv.'!$B$3</c:f>
              <c:strCache>
                <c:ptCount val="1"/>
                <c:pt idx="0">
                  <c:v>Lait conventionnel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[0]!fig4_dates</c:f>
              <c:strCache>
                <c:ptCount val="49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  <c:pt idx="43">
                  <c:v>2024-08</c:v>
                </c:pt>
                <c:pt idx="44">
                  <c:v>2024-09</c:v>
                </c:pt>
                <c:pt idx="45">
                  <c:v>2024-10</c:v>
                </c:pt>
                <c:pt idx="46">
                  <c:v>2024-11</c:v>
                </c:pt>
                <c:pt idx="47">
                  <c:v>2024-12</c:v>
                </c:pt>
                <c:pt idx="48">
                  <c:v>2025-01</c:v>
                </c:pt>
              </c:strCache>
            </c:strRef>
          </c:cat>
          <c:val>
            <c:numRef>
              <c:f>[0]!fig4_laitconv</c:f>
              <c:numCache>
                <c:formatCode>#\ ##0.0</c:formatCode>
                <c:ptCount val="49"/>
                <c:pt idx="0">
                  <c:v>358.258411904855</c:v>
                </c:pt>
                <c:pt idx="1">
                  <c:v>354.26538586109598</c:v>
                </c:pt>
                <c:pt idx="2">
                  <c:v>349.354894906205</c:v>
                </c:pt>
                <c:pt idx="3">
                  <c:v>357.33428407730798</c:v>
                </c:pt>
                <c:pt idx="4">
                  <c:v>356.13395458124802</c:v>
                </c:pt>
                <c:pt idx="5">
                  <c:v>359.08798902864402</c:v>
                </c:pt>
                <c:pt idx="6">
                  <c:v>365.24296745449101</c:v>
                </c:pt>
                <c:pt idx="7">
                  <c:v>373.88615318362997</c:v>
                </c:pt>
                <c:pt idx="8">
                  <c:v>380.37807680341501</c:v>
                </c:pt>
                <c:pt idx="9">
                  <c:v>387.53637896446497</c:v>
                </c:pt>
                <c:pt idx="10">
                  <c:v>390.33324175509898</c:v>
                </c:pt>
                <c:pt idx="11">
                  <c:v>394.83506437487301</c:v>
                </c:pt>
                <c:pt idx="12">
                  <c:v>402.96557369581501</c:v>
                </c:pt>
                <c:pt idx="13">
                  <c:v>408.606734071554</c:v>
                </c:pt>
                <c:pt idx="14">
                  <c:v>419.40453282405502</c:v>
                </c:pt>
                <c:pt idx="15">
                  <c:v>428.01235629228898</c:v>
                </c:pt>
                <c:pt idx="16">
                  <c:v>434.768804208142</c:v>
                </c:pt>
                <c:pt idx="17">
                  <c:v>438.33369425826999</c:v>
                </c:pt>
                <c:pt idx="18">
                  <c:v>445.411492371642</c:v>
                </c:pt>
                <c:pt idx="19">
                  <c:v>446.762794072806</c:v>
                </c:pt>
                <c:pt idx="20">
                  <c:v>464.095802387562</c:v>
                </c:pt>
                <c:pt idx="21">
                  <c:v>484.30280798626598</c:v>
                </c:pt>
                <c:pt idx="22">
                  <c:v>488.846775143012</c:v>
                </c:pt>
                <c:pt idx="23">
                  <c:v>497.86553049771499</c:v>
                </c:pt>
                <c:pt idx="24">
                  <c:v>500.31405509688398</c:v>
                </c:pt>
                <c:pt idx="25">
                  <c:v>498.42469916385301</c:v>
                </c:pt>
                <c:pt idx="26">
                  <c:v>487.26281010488799</c:v>
                </c:pt>
                <c:pt idx="27">
                  <c:v>469.84276515819198</c:v>
                </c:pt>
                <c:pt idx="28">
                  <c:v>455.46258774960398</c:v>
                </c:pt>
                <c:pt idx="29">
                  <c:v>448.72853799513098</c:v>
                </c:pt>
                <c:pt idx="30">
                  <c:v>457.224351779301</c:v>
                </c:pt>
                <c:pt idx="31">
                  <c:v>462.77514763468997</c:v>
                </c:pt>
                <c:pt idx="32">
                  <c:v>466.05519848984301</c:v>
                </c:pt>
                <c:pt idx="33">
                  <c:v>471.38501046779101</c:v>
                </c:pt>
                <c:pt idx="34">
                  <c:v>472.018458328522</c:v>
                </c:pt>
                <c:pt idx="35">
                  <c:v>468.01027488601699</c:v>
                </c:pt>
                <c:pt idx="36">
                  <c:v>468.10708665691499</c:v>
                </c:pt>
                <c:pt idx="37">
                  <c:v>465.01066285381802</c:v>
                </c:pt>
                <c:pt idx="38">
                  <c:v>463.64483581418102</c:v>
                </c:pt>
                <c:pt idx="39">
                  <c:v>460.16971915499801</c:v>
                </c:pt>
                <c:pt idx="40">
                  <c:v>454.54421852350703</c:v>
                </c:pt>
                <c:pt idx="41">
                  <c:v>450.78370015274999</c:v>
                </c:pt>
                <c:pt idx="42">
                  <c:v>460.32709163658598</c:v>
                </c:pt>
                <c:pt idx="43">
                  <c:v>463.42654324042098</c:v>
                </c:pt>
                <c:pt idx="44">
                  <c:v>478.10271672936</c:v>
                </c:pt>
                <c:pt idx="45">
                  <c:v>486.11190824006502</c:v>
                </c:pt>
                <c:pt idx="46">
                  <c:v>494.962501090839</c:v>
                </c:pt>
                <c:pt idx="47">
                  <c:v>496.47767639303902</c:v>
                </c:pt>
                <c:pt idx="48">
                  <c:v>502.93368571464902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B4-4CA5-A325-366736BD0052}"/>
            </c:ext>
          </c:extLst>
        </c:ser>
        <c:ser>
          <c:idx val="1"/>
          <c:order val="1"/>
          <c:tx>
            <c:strRef>
              <c:f>'Figure 4 prix bio et conv.'!$C$3</c:f>
              <c:strCache>
                <c:ptCount val="1"/>
                <c:pt idx="0">
                  <c:v>Lait bio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[0]!fig4_dates</c:f>
              <c:strCache>
                <c:ptCount val="49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  <c:pt idx="43">
                  <c:v>2024-08</c:v>
                </c:pt>
                <c:pt idx="44">
                  <c:v>2024-09</c:v>
                </c:pt>
                <c:pt idx="45">
                  <c:v>2024-10</c:v>
                </c:pt>
                <c:pt idx="46">
                  <c:v>2024-11</c:v>
                </c:pt>
                <c:pt idx="47">
                  <c:v>2024-12</c:v>
                </c:pt>
                <c:pt idx="48">
                  <c:v>2025-01</c:v>
                </c:pt>
              </c:strCache>
            </c:strRef>
          </c:cat>
          <c:val>
            <c:numRef>
              <c:f>[0]!fig4_laitbio</c:f>
              <c:numCache>
                <c:formatCode>#\ ##0.0</c:formatCode>
                <c:ptCount val="49"/>
                <c:pt idx="0">
                  <c:v>501.54508830880701</c:v>
                </c:pt>
                <c:pt idx="1">
                  <c:v>488.14709266586698</c:v>
                </c:pt>
                <c:pt idx="2">
                  <c:v>476.02580037547699</c:v>
                </c:pt>
                <c:pt idx="3">
                  <c:v>431.87765063107503</c:v>
                </c:pt>
                <c:pt idx="4">
                  <c:v>434.10292952762597</c:v>
                </c:pt>
                <c:pt idx="5">
                  <c:v>449.02809737959802</c:v>
                </c:pt>
                <c:pt idx="6">
                  <c:v>488.92899429479002</c:v>
                </c:pt>
                <c:pt idx="7">
                  <c:v>498.76070856919</c:v>
                </c:pt>
                <c:pt idx="8">
                  <c:v>510.78954872742202</c:v>
                </c:pt>
                <c:pt idx="9">
                  <c:v>516.29764589218098</c:v>
                </c:pt>
                <c:pt idx="10">
                  <c:v>516.81110132024696</c:v>
                </c:pt>
                <c:pt idx="11">
                  <c:v>506.17978747270598</c:v>
                </c:pt>
                <c:pt idx="12">
                  <c:v>493.259030712759</c:v>
                </c:pt>
                <c:pt idx="13">
                  <c:v>488.305525825676</c:v>
                </c:pt>
                <c:pt idx="14">
                  <c:v>474.17918691882602</c:v>
                </c:pt>
                <c:pt idx="15">
                  <c:v>429.78009102352001</c:v>
                </c:pt>
                <c:pt idx="16">
                  <c:v>429.37762374341997</c:v>
                </c:pt>
                <c:pt idx="17">
                  <c:v>448.35085992132502</c:v>
                </c:pt>
                <c:pt idx="18">
                  <c:v>488.98829527818901</c:v>
                </c:pt>
                <c:pt idx="19">
                  <c:v>505.86447111887099</c:v>
                </c:pt>
                <c:pt idx="20">
                  <c:v>526.36680176171205</c:v>
                </c:pt>
                <c:pt idx="21">
                  <c:v>532.12853954149102</c:v>
                </c:pt>
                <c:pt idx="22">
                  <c:v>533.31730661603399</c:v>
                </c:pt>
                <c:pt idx="23">
                  <c:v>532.71699826391898</c:v>
                </c:pt>
                <c:pt idx="24">
                  <c:v>529.838129572752</c:v>
                </c:pt>
                <c:pt idx="25">
                  <c:v>525.29845188837999</c:v>
                </c:pt>
                <c:pt idx="26">
                  <c:v>506.76296936210701</c:v>
                </c:pt>
                <c:pt idx="27">
                  <c:v>467.44952379139301</c:v>
                </c:pt>
                <c:pt idx="28">
                  <c:v>463.88958884873801</c:v>
                </c:pt>
                <c:pt idx="29">
                  <c:v>479.11664747613202</c:v>
                </c:pt>
                <c:pt idx="30">
                  <c:v>516.80679492389197</c:v>
                </c:pt>
                <c:pt idx="31">
                  <c:v>530.364234423526</c:v>
                </c:pt>
                <c:pt idx="32">
                  <c:v>537.15888474627604</c:v>
                </c:pt>
                <c:pt idx="33">
                  <c:v>550.79818876290005</c:v>
                </c:pt>
                <c:pt idx="34">
                  <c:v>554.23454948344295</c:v>
                </c:pt>
                <c:pt idx="35">
                  <c:v>548.45619129847296</c:v>
                </c:pt>
                <c:pt idx="36">
                  <c:v>532.54475631020796</c:v>
                </c:pt>
                <c:pt idx="37">
                  <c:v>519.85414639084797</c:v>
                </c:pt>
                <c:pt idx="38">
                  <c:v>504.070641736921</c:v>
                </c:pt>
                <c:pt idx="39">
                  <c:v>468.55162376209</c:v>
                </c:pt>
                <c:pt idx="40">
                  <c:v>464.92169855206402</c:v>
                </c:pt>
                <c:pt idx="41">
                  <c:v>482.27034336533399</c:v>
                </c:pt>
                <c:pt idx="42">
                  <c:v>520.14930938045995</c:v>
                </c:pt>
                <c:pt idx="43">
                  <c:v>526.56963899302605</c:v>
                </c:pt>
                <c:pt idx="44">
                  <c:v>547.73113466285395</c:v>
                </c:pt>
                <c:pt idx="45">
                  <c:v>558.42272045548498</c:v>
                </c:pt>
                <c:pt idx="46">
                  <c:v>558.87362865115597</c:v>
                </c:pt>
                <c:pt idx="47">
                  <c:v>554.12245158958297</c:v>
                </c:pt>
                <c:pt idx="48">
                  <c:v>544.02720385763303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B4-4CA5-A325-366736BD0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4403152"/>
        <c:axId val="1094406480"/>
      </c:lineChart>
      <c:catAx>
        <c:axId val="109440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6480"/>
        <c:crosses val="autoZero"/>
        <c:auto val="1"/>
        <c:lblAlgn val="ctr"/>
        <c:lblOffset val="100"/>
        <c:noMultiLvlLbl val="0"/>
      </c:catAx>
      <c:valAx>
        <c:axId val="1094406480"/>
        <c:scaling>
          <c:orientation val="minMax"/>
          <c:max val="560"/>
          <c:min val="3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3152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29002624671918"/>
          <c:y val="0.10029981917671538"/>
          <c:w val="0.75415441819772544"/>
          <c:h val="0.7012708101264921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 Figure 5 collecte UE'!$B$3</c:f>
              <c:strCache>
                <c:ptCount val="1"/>
                <c:pt idx="0">
                  <c:v>Déc.2024/déc. 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 Figure 5 collecte UE'!$A$5:$A$12</c:f>
              <c:strCache>
                <c:ptCount val="8"/>
                <c:pt idx="0">
                  <c:v>UE à 27 pays</c:v>
                </c:pt>
                <c:pt idx="1">
                  <c:v>Allemagne</c:v>
                </c:pt>
                <c:pt idx="2">
                  <c:v>France</c:v>
                </c:pt>
                <c:pt idx="3">
                  <c:v>Pays-Bas</c:v>
                </c:pt>
                <c:pt idx="4">
                  <c:v>Italie</c:v>
                </c:pt>
                <c:pt idx="5">
                  <c:v>Pologne</c:v>
                </c:pt>
                <c:pt idx="6">
                  <c:v>Irlande</c:v>
                </c:pt>
                <c:pt idx="7">
                  <c:v>Espagne</c:v>
                </c:pt>
              </c:strCache>
            </c:strRef>
          </c:cat>
          <c:val>
            <c:numRef>
              <c:f>' Figure 5 collecte UE'!$B$5:$B$12</c:f>
              <c:numCache>
                <c:formatCode>0.0</c:formatCode>
                <c:ptCount val="8"/>
                <c:pt idx="0">
                  <c:v>-0.7</c:v>
                </c:pt>
                <c:pt idx="1">
                  <c:v>-4.3</c:v>
                </c:pt>
                <c:pt idx="2">
                  <c:v>-0.9</c:v>
                </c:pt>
                <c:pt idx="3">
                  <c:v>-0.6</c:v>
                </c:pt>
                <c:pt idx="4">
                  <c:v>-6.1</c:v>
                </c:pt>
                <c:pt idx="5">
                  <c:v>3.8</c:v>
                </c:pt>
                <c:pt idx="6">
                  <c:v>30.1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D-4017-BBCF-1F95BD204D11}"/>
            </c:ext>
          </c:extLst>
        </c:ser>
        <c:ser>
          <c:idx val="0"/>
          <c:order val="1"/>
          <c:tx>
            <c:strRef>
              <c:f>' Figure 5 collecte UE'!$C$3</c:f>
              <c:strCache>
                <c:ptCount val="1"/>
                <c:pt idx="0">
                  <c:v>Cumul janv.-déc. 2024/ cumul janv.-déc. 2023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2C3D-4017-BBCF-1F95BD204D1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C3D-4017-BBCF-1F95BD204D1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2C3D-4017-BBCF-1F95BD204D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 Figure 5 collecte UE'!$A$5:$A$12</c:f>
              <c:strCache>
                <c:ptCount val="8"/>
                <c:pt idx="0">
                  <c:v>UE à 27 pays</c:v>
                </c:pt>
                <c:pt idx="1">
                  <c:v>Allemagne</c:v>
                </c:pt>
                <c:pt idx="2">
                  <c:v>France</c:v>
                </c:pt>
                <c:pt idx="3">
                  <c:v>Pays-Bas</c:v>
                </c:pt>
                <c:pt idx="4">
                  <c:v>Italie</c:v>
                </c:pt>
                <c:pt idx="5">
                  <c:v>Pologne</c:v>
                </c:pt>
                <c:pt idx="6">
                  <c:v>Irlande</c:v>
                </c:pt>
                <c:pt idx="7">
                  <c:v>Espagne</c:v>
                </c:pt>
              </c:strCache>
            </c:strRef>
          </c:cat>
          <c:val>
            <c:numRef>
              <c:f>' Figure 5 collecte UE'!$C$5:$C$12</c:f>
              <c:numCache>
                <c:formatCode>0.0</c:formatCode>
                <c:ptCount val="8"/>
                <c:pt idx="0">
                  <c:v>0.7</c:v>
                </c:pt>
                <c:pt idx="1">
                  <c:v>-0.9</c:v>
                </c:pt>
                <c:pt idx="2">
                  <c:v>1.3</c:v>
                </c:pt>
                <c:pt idx="3">
                  <c:v>-1.7</c:v>
                </c:pt>
                <c:pt idx="4">
                  <c:v>3.1</c:v>
                </c:pt>
                <c:pt idx="5">
                  <c:v>3.9</c:v>
                </c:pt>
                <c:pt idx="6">
                  <c:v>-0.4</c:v>
                </c:pt>
                <c:pt idx="7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3D-4017-BBCF-1F95BD204D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01546719"/>
        <c:axId val="1301543807"/>
      </c:barChart>
      <c:catAx>
        <c:axId val="13015467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1543807"/>
        <c:crossesAt val="0"/>
        <c:auto val="1"/>
        <c:lblAlgn val="ctr"/>
        <c:lblOffset val="100"/>
        <c:noMultiLvlLbl val="0"/>
      </c:catAx>
      <c:valAx>
        <c:axId val="13015438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1546719"/>
        <c:crosses val="max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20</xdr:col>
      <xdr:colOff>121228</xdr:colOff>
      <xdr:row>19</xdr:row>
      <xdr:rowOff>3463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2DB89F0F-4001-43C5-92D7-558BBDEFE2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4</xdr:row>
      <xdr:rowOff>9524</xdr:rowOff>
    </xdr:from>
    <xdr:to>
      <xdr:col>15</xdr:col>
      <xdr:colOff>409575</xdr:colOff>
      <xdr:row>21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CBCF90-01BE-405B-BD19-165390D49D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5</xdr:row>
      <xdr:rowOff>19050</xdr:rowOff>
    </xdr:from>
    <xdr:to>
      <xdr:col>10</xdr:col>
      <xdr:colOff>352424</xdr:colOff>
      <xdr:row>21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9BE9399-92EA-4E33-AAEB-4AD3F819AA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714374</xdr:colOff>
      <xdr:row>16</xdr:row>
      <xdr:rowOff>142876</xdr:rowOff>
    </xdr:from>
    <xdr:to>
      <xdr:col>10</xdr:col>
      <xdr:colOff>228599</xdr:colOff>
      <xdr:row>18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412F2D-AEF6-46EF-B454-28D196C72335}"/>
            </a:ext>
          </a:extLst>
        </xdr:cNvPr>
        <xdr:cNvSpPr txBox="1"/>
      </xdr:nvSpPr>
      <xdr:spPr>
        <a:xfrm>
          <a:off x="9258299" y="3200401"/>
          <a:ext cx="27622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/>
            <a:t>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workbookViewId="0"/>
  </sheetViews>
  <sheetFormatPr baseColWidth="10" defaultRowHeight="15" x14ac:dyDescent="0.25"/>
  <cols>
    <col min="1" max="1" width="120.7109375" customWidth="1"/>
  </cols>
  <sheetData>
    <row r="1" spans="1:1" x14ac:dyDescent="0.25">
      <c r="A1" s="120" t="s">
        <v>127</v>
      </c>
    </row>
    <row r="2" spans="1:1" x14ac:dyDescent="0.25">
      <c r="A2" s="121" t="s">
        <v>128</v>
      </c>
    </row>
    <row r="3" spans="1:1" x14ac:dyDescent="0.25">
      <c r="A3" s="122" t="s">
        <v>129</v>
      </c>
    </row>
    <row r="5" spans="1:1" x14ac:dyDescent="0.25">
      <c r="A5" s="123" t="s">
        <v>130</v>
      </c>
    </row>
    <row r="6" spans="1:1" x14ac:dyDescent="0.25">
      <c r="A6" s="124" t="str">
        <f>HYPERLINK("#'Figure 1 Collecte'!A1", "Figure 1")</f>
        <v>Figure 1</v>
      </c>
    </row>
    <row r="8" spans="1:1" x14ac:dyDescent="0.25">
      <c r="A8" s="123" t="s">
        <v>131</v>
      </c>
    </row>
    <row r="9" spans="1:1" x14ac:dyDescent="0.25">
      <c r="A9" s="124" t="str">
        <f>HYPERLINK("#'Figure 2 graphe collecte vache'!A1", "Figure 2")</f>
        <v>Figure 2</v>
      </c>
    </row>
    <row r="11" spans="1:1" x14ac:dyDescent="0.25">
      <c r="A11" s="123" t="s">
        <v>132</v>
      </c>
    </row>
    <row r="12" spans="1:1" x14ac:dyDescent="0.25">
      <c r="A12" s="124" t="str">
        <f>HYPERLINK("#'Figure 3 prix lait de vache'!A1", "Figure 3")</f>
        <v>Figure 3</v>
      </c>
    </row>
    <row r="14" spans="1:1" x14ac:dyDescent="0.25">
      <c r="A14" s="123" t="s">
        <v>133</v>
      </c>
    </row>
    <row r="15" spans="1:1" x14ac:dyDescent="0.25">
      <c r="A15" s="124" t="str">
        <f>HYPERLINK("#'Figure 4 prix bio et conv.'!A1", "Figure 4")</f>
        <v>Figure 4</v>
      </c>
    </row>
    <row r="17" spans="1:1" x14ac:dyDescent="0.25">
      <c r="A17" s="123" t="s">
        <v>134</v>
      </c>
    </row>
    <row r="18" spans="1:1" x14ac:dyDescent="0.25">
      <c r="A18" s="124" t="str">
        <f>HYPERLINK("#' Figure 5 collecte UE'!A1", "Figure 5")</f>
        <v>Figure 5</v>
      </c>
    </row>
    <row r="20" spans="1:1" x14ac:dyDescent="0.25">
      <c r="A20" s="123" t="s">
        <v>135</v>
      </c>
    </row>
    <row r="21" spans="1:1" x14ac:dyDescent="0.25">
      <c r="A21" s="124" t="str">
        <f>HYPERLINK("#'Figure 6 fabrications'!A1", "Figure 6")</f>
        <v>Figure 6</v>
      </c>
    </row>
  </sheetData>
  <pageMargins left="0.6" right="0.79" top="0.79" bottom="1.06" header="0.3" footer="0.3"/>
  <pageSetup paperSize="9" fitToWidth="0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"/>
  <sheetViews>
    <sheetView showGridLines="0" tabSelected="1" workbookViewId="0"/>
  </sheetViews>
  <sheetFormatPr baseColWidth="10" defaultRowHeight="15" x14ac:dyDescent="0.25"/>
  <cols>
    <col min="1" max="1" width="29.7109375" customWidth="1"/>
    <col min="2" max="9" width="11.7109375" customWidth="1"/>
  </cols>
  <sheetData>
    <row r="1" spans="1:13" ht="15.75" customHeight="1" x14ac:dyDescent="0.3">
      <c r="A1" s="31" t="s">
        <v>30</v>
      </c>
      <c r="B1" s="31"/>
      <c r="C1" s="32"/>
      <c r="D1" s="32"/>
      <c r="E1" s="32"/>
      <c r="F1" s="2"/>
      <c r="G1" s="2"/>
      <c r="H1" s="2"/>
      <c r="I1" s="2"/>
      <c r="K1" s="128" t="str">
        <f>HYPERLINK("#'sommaire'!A1", "Retour sommaire")</f>
        <v>Retour sommaire</v>
      </c>
      <c r="L1" s="129"/>
      <c r="M1" s="129"/>
    </row>
    <row r="2" spans="1:13" ht="16.5" customHeight="1" x14ac:dyDescent="0.25">
      <c r="A2" s="7"/>
      <c r="B2" s="15"/>
      <c r="C2" s="32"/>
      <c r="D2" s="32"/>
      <c r="E2" s="32"/>
      <c r="F2" s="22"/>
      <c r="G2" s="22"/>
      <c r="H2" s="22"/>
      <c r="I2" s="22"/>
      <c r="K2" s="129"/>
      <c r="L2" s="129"/>
      <c r="M2" s="129"/>
    </row>
    <row r="3" spans="1:13" ht="15.75" customHeight="1" x14ac:dyDescent="0.25">
      <c r="A3" s="1"/>
      <c r="B3" s="125" t="s">
        <v>0</v>
      </c>
      <c r="C3" s="126"/>
      <c r="D3" s="126"/>
      <c r="E3" s="127"/>
      <c r="F3" s="125" t="s">
        <v>27</v>
      </c>
      <c r="G3" s="127"/>
      <c r="H3" s="125" t="s">
        <v>1</v>
      </c>
      <c r="I3" s="127"/>
    </row>
    <row r="4" spans="1:13" ht="25.5" customHeight="1" x14ac:dyDescent="0.25">
      <c r="A4" s="25"/>
      <c r="B4" s="26" t="s">
        <v>28</v>
      </c>
      <c r="C4" s="27" t="s">
        <v>29</v>
      </c>
      <c r="D4" s="27" t="s">
        <v>2</v>
      </c>
      <c r="E4" s="27" t="s">
        <v>3</v>
      </c>
      <c r="F4" s="26" t="s">
        <v>28</v>
      </c>
      <c r="G4" s="27" t="s">
        <v>29</v>
      </c>
      <c r="H4" s="26" t="s">
        <v>28</v>
      </c>
      <c r="I4" s="27" t="s">
        <v>29</v>
      </c>
    </row>
    <row r="5" spans="1:13" ht="15.75" customHeight="1" x14ac:dyDescent="0.25">
      <c r="A5" s="28"/>
      <c r="B5" s="29" t="s">
        <v>4</v>
      </c>
      <c r="C5" s="30" t="s">
        <v>5</v>
      </c>
      <c r="D5" s="30" t="s">
        <v>5</v>
      </c>
      <c r="E5" s="30" t="s">
        <v>5</v>
      </c>
      <c r="F5" s="29" t="s">
        <v>4</v>
      </c>
      <c r="G5" s="30" t="s">
        <v>5</v>
      </c>
      <c r="H5" s="29" t="s">
        <v>4</v>
      </c>
      <c r="I5" s="30" t="s">
        <v>5</v>
      </c>
    </row>
    <row r="6" spans="1:13" x14ac:dyDescent="0.25">
      <c r="A6" s="16" t="s">
        <v>24</v>
      </c>
      <c r="B6" s="17">
        <v>1959253</v>
      </c>
      <c r="C6" s="18">
        <v>-1.6</v>
      </c>
      <c r="D6" s="19">
        <v>4.5999999999999996</v>
      </c>
      <c r="E6" s="19">
        <v>16</v>
      </c>
      <c r="F6" s="20">
        <v>24260</v>
      </c>
      <c r="G6" s="19">
        <v>-6.2</v>
      </c>
      <c r="H6" s="20">
        <v>37242</v>
      </c>
      <c r="I6" s="21">
        <v>4.8</v>
      </c>
    </row>
    <row r="7" spans="1:13" x14ac:dyDescent="0.25">
      <c r="A7" s="10" t="s">
        <v>25</v>
      </c>
      <c r="B7" s="11">
        <v>1899589</v>
      </c>
      <c r="C7" s="12">
        <v>-0.9</v>
      </c>
      <c r="D7" s="12">
        <v>4.8</v>
      </c>
      <c r="E7" s="12">
        <v>15.8</v>
      </c>
      <c r="F7" s="11">
        <v>26875</v>
      </c>
      <c r="G7" s="12">
        <v>-5.0999999999999996</v>
      </c>
      <c r="H7" s="11">
        <v>29197</v>
      </c>
      <c r="I7" s="13">
        <v>6.9</v>
      </c>
    </row>
    <row r="8" spans="1:13" ht="15.75" customHeight="1" x14ac:dyDescent="0.25">
      <c r="A8" s="14" t="s">
        <v>26</v>
      </c>
      <c r="B8" s="6">
        <v>1991909</v>
      </c>
      <c r="C8" s="8">
        <v>-0.2</v>
      </c>
      <c r="D8" s="8">
        <v>4.9000000000000004</v>
      </c>
      <c r="E8" s="8">
        <v>15.7</v>
      </c>
      <c r="F8" s="6">
        <v>25856</v>
      </c>
      <c r="G8" s="8">
        <v>-5</v>
      </c>
      <c r="H8" s="6">
        <v>35533</v>
      </c>
      <c r="I8" s="9">
        <v>-5.3</v>
      </c>
    </row>
    <row r="9" spans="1:13" ht="15.75" customHeight="1" x14ac:dyDescent="0.25">
      <c r="A9" s="3"/>
      <c r="B9" s="4"/>
      <c r="C9" s="5"/>
      <c r="D9" s="5"/>
      <c r="E9" s="5"/>
      <c r="F9" s="4"/>
      <c r="G9" s="5"/>
      <c r="H9" s="4"/>
      <c r="I9" s="5"/>
    </row>
    <row r="10" spans="1:13" x14ac:dyDescent="0.25">
      <c r="A10" s="23" t="s">
        <v>31</v>
      </c>
      <c r="B10" s="22"/>
      <c r="C10" s="22"/>
      <c r="D10" s="24"/>
      <c r="E10" s="22"/>
      <c r="F10" s="22"/>
      <c r="G10" s="22"/>
      <c r="H10" s="22"/>
      <c r="I10" s="22"/>
    </row>
  </sheetData>
  <mergeCells count="4">
    <mergeCell ref="B3:E3"/>
    <mergeCell ref="F3:G3"/>
    <mergeCell ref="H3:I3"/>
    <mergeCell ref="K1:M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"/>
  <sheetViews>
    <sheetView showGridLines="0" workbookViewId="0">
      <selection activeCell="A2" sqref="A2"/>
    </sheetView>
  </sheetViews>
  <sheetFormatPr baseColWidth="10" defaultRowHeight="15" x14ac:dyDescent="0.25"/>
  <cols>
    <col min="1" max="1" width="16.7109375" customWidth="1"/>
    <col min="2" max="13" width="7.7109375" customWidth="1"/>
  </cols>
  <sheetData>
    <row r="1" spans="1:21" ht="15.75" customHeight="1" x14ac:dyDescent="0.3">
      <c r="A1" s="33" t="s">
        <v>35</v>
      </c>
      <c r="B1" s="34"/>
      <c r="C1" s="34"/>
      <c r="D1" s="34"/>
      <c r="E1" s="35"/>
      <c r="F1" s="36"/>
      <c r="G1" s="35"/>
      <c r="H1" s="37"/>
      <c r="I1" s="38"/>
      <c r="J1" s="34"/>
      <c r="K1" s="34"/>
      <c r="L1" s="34"/>
      <c r="M1" s="34"/>
      <c r="N1" s="39"/>
      <c r="O1" s="40"/>
      <c r="P1" s="41"/>
      <c r="Q1" s="41"/>
      <c r="R1" s="41"/>
      <c r="S1" s="128" t="str">
        <f>HYPERLINK("#'sommaire'!A1", "Retour sommaire")</f>
        <v>Retour sommaire</v>
      </c>
      <c r="T1" s="130"/>
      <c r="U1" s="130"/>
    </row>
    <row r="2" spans="1:21" x14ac:dyDescent="0.25">
      <c r="A2" s="42"/>
      <c r="B2" s="43"/>
      <c r="C2" s="43"/>
      <c r="D2" s="43"/>
      <c r="E2" s="44"/>
      <c r="F2" s="45"/>
      <c r="G2" s="44"/>
      <c r="H2" s="46"/>
      <c r="I2" s="47"/>
      <c r="J2" s="43"/>
      <c r="K2" s="43"/>
      <c r="L2" s="43"/>
      <c r="M2" s="48" t="s">
        <v>6</v>
      </c>
      <c r="N2" s="39"/>
      <c r="P2" s="41"/>
      <c r="Q2" s="41"/>
      <c r="R2" s="41"/>
      <c r="S2" s="131"/>
      <c r="T2" s="129"/>
      <c r="U2" s="129"/>
    </row>
    <row r="3" spans="1:21" x14ac:dyDescent="0.25">
      <c r="A3" s="30"/>
      <c r="B3" s="30" t="s">
        <v>7</v>
      </c>
      <c r="C3" s="30" t="s">
        <v>8</v>
      </c>
      <c r="D3" s="30" t="s">
        <v>9</v>
      </c>
      <c r="E3" s="30" t="s">
        <v>10</v>
      </c>
      <c r="F3" s="30" t="s">
        <v>9</v>
      </c>
      <c r="G3" s="30" t="s">
        <v>7</v>
      </c>
      <c r="H3" s="30" t="s">
        <v>7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49"/>
      <c r="O3" s="42" t="s">
        <v>35</v>
      </c>
      <c r="P3" s="50"/>
    </row>
    <row r="4" spans="1:21" x14ac:dyDescent="0.25">
      <c r="A4" s="51" t="s">
        <v>32</v>
      </c>
      <c r="B4" s="52">
        <v>1992</v>
      </c>
      <c r="C4" s="52">
        <v>1927</v>
      </c>
      <c r="D4" s="52">
        <v>2090</v>
      </c>
      <c r="E4" s="52">
        <v>2047</v>
      </c>
      <c r="F4" s="52">
        <v>2091</v>
      </c>
      <c r="G4" s="52">
        <v>1932</v>
      </c>
      <c r="H4" s="52">
        <v>1898</v>
      </c>
      <c r="I4" s="52">
        <v>1808</v>
      </c>
      <c r="J4" s="52">
        <v>1751</v>
      </c>
      <c r="K4" s="52">
        <v>1827</v>
      </c>
      <c r="L4" s="52">
        <v>1790</v>
      </c>
      <c r="M4" s="52">
        <v>1900</v>
      </c>
      <c r="N4" s="53"/>
    </row>
    <row r="5" spans="1:21" x14ac:dyDescent="0.25">
      <c r="A5" s="51" t="s">
        <v>33</v>
      </c>
      <c r="B5" s="52">
        <v>1959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3"/>
    </row>
    <row r="6" spans="1:21" x14ac:dyDescent="0.25">
      <c r="A6" s="54" t="s">
        <v>34</v>
      </c>
      <c r="B6" s="52">
        <v>2033</v>
      </c>
      <c r="C6" s="52">
        <v>1908</v>
      </c>
      <c r="D6" s="52">
        <v>2114</v>
      </c>
      <c r="E6" s="52">
        <v>2084</v>
      </c>
      <c r="F6" s="52">
        <v>2119</v>
      </c>
      <c r="G6" s="52">
        <v>1938</v>
      </c>
      <c r="H6" s="52">
        <v>1909</v>
      </c>
      <c r="I6" s="52">
        <v>1829</v>
      </c>
      <c r="J6" s="52">
        <v>1763</v>
      </c>
      <c r="K6" s="52">
        <v>1854</v>
      </c>
      <c r="L6" s="52">
        <v>1819</v>
      </c>
      <c r="M6" s="52">
        <v>1935</v>
      </c>
      <c r="N6" s="53"/>
      <c r="T6" s="44"/>
    </row>
    <row r="7" spans="1:21" x14ac:dyDescent="0.25">
      <c r="A7" s="23" t="s">
        <v>31</v>
      </c>
      <c r="N7" s="53"/>
      <c r="O7" s="55"/>
    </row>
    <row r="8" spans="1:21" x14ac:dyDescent="0.25">
      <c r="N8" s="53"/>
      <c r="O8" s="55"/>
    </row>
    <row r="9" spans="1:21" x14ac:dyDescent="0.25">
      <c r="A9" s="56"/>
      <c r="N9" s="53"/>
      <c r="O9" s="55"/>
    </row>
    <row r="10" spans="1:21" x14ac:dyDescent="0.25">
      <c r="N10" s="53"/>
      <c r="O10" s="55"/>
    </row>
    <row r="11" spans="1:21" x14ac:dyDescent="0.25">
      <c r="N11" s="57"/>
    </row>
    <row r="20" spans="15:15" x14ac:dyDescent="0.25">
      <c r="O20" s="23" t="s">
        <v>31</v>
      </c>
    </row>
  </sheetData>
  <mergeCells count="1">
    <mergeCell ref="S1:U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showGridLines="0" workbookViewId="0">
      <selection activeCell="A2" sqref="A2"/>
    </sheetView>
  </sheetViews>
  <sheetFormatPr baseColWidth="10" defaultRowHeight="15" x14ac:dyDescent="0.25"/>
  <cols>
    <col min="1" max="1" width="35.7109375" customWidth="1"/>
    <col min="2" max="7" width="11.7109375" customWidth="1"/>
  </cols>
  <sheetData>
    <row r="1" spans="1:11" ht="15.75" customHeight="1" x14ac:dyDescent="0.25">
      <c r="A1" s="64" t="s">
        <v>36</v>
      </c>
      <c r="B1" s="65"/>
      <c r="C1" s="65"/>
      <c r="D1" s="65"/>
      <c r="E1" s="65"/>
      <c r="F1" s="65"/>
      <c r="G1" s="65"/>
      <c r="I1" s="128" t="str">
        <f>HYPERLINK("#'sommaire'!A1", "Retour sommaire")</f>
        <v>Retour sommaire</v>
      </c>
      <c r="J1" s="129"/>
      <c r="K1" s="129"/>
    </row>
    <row r="2" spans="1:11" ht="15.75" customHeight="1" x14ac:dyDescent="0.25">
      <c r="A2" s="66"/>
      <c r="B2" s="22"/>
      <c r="C2" s="22"/>
      <c r="D2" s="22"/>
      <c r="E2" s="22"/>
      <c r="F2" s="22"/>
      <c r="G2" s="22"/>
      <c r="I2" s="129"/>
      <c r="J2" s="129"/>
      <c r="K2" s="129"/>
    </row>
    <row r="3" spans="1:11" x14ac:dyDescent="0.25">
      <c r="A3" s="67"/>
      <c r="B3" s="132" t="s">
        <v>15</v>
      </c>
      <c r="C3" s="133"/>
      <c r="D3" s="132" t="s">
        <v>16</v>
      </c>
      <c r="E3" s="133"/>
      <c r="F3" s="132" t="s">
        <v>17</v>
      </c>
      <c r="G3" s="133"/>
    </row>
    <row r="4" spans="1:11" ht="25.5" customHeight="1" x14ac:dyDescent="0.25">
      <c r="A4" s="68"/>
      <c r="B4" s="69" t="s">
        <v>18</v>
      </c>
      <c r="C4" s="70" t="s">
        <v>29</v>
      </c>
      <c r="D4" s="29" t="s">
        <v>18</v>
      </c>
      <c r="E4" s="71" t="s">
        <v>29</v>
      </c>
      <c r="F4" s="29" t="s">
        <v>18</v>
      </c>
      <c r="G4" s="71" t="s">
        <v>29</v>
      </c>
    </row>
    <row r="5" spans="1:11" x14ac:dyDescent="0.25">
      <c r="A5" s="68"/>
      <c r="B5" s="29" t="s">
        <v>37</v>
      </c>
      <c r="C5" s="72" t="s">
        <v>19</v>
      </c>
      <c r="D5" s="29" t="s">
        <v>37</v>
      </c>
      <c r="E5" s="72" t="s">
        <v>19</v>
      </c>
      <c r="F5" s="29" t="s">
        <v>37</v>
      </c>
      <c r="G5" s="72" t="s">
        <v>19</v>
      </c>
    </row>
    <row r="6" spans="1:11" x14ac:dyDescent="0.25">
      <c r="A6" s="73" t="s">
        <v>24</v>
      </c>
      <c r="B6" s="74">
        <v>518</v>
      </c>
      <c r="C6" s="75">
        <v>6.6</v>
      </c>
      <c r="D6" s="74">
        <v>502.9</v>
      </c>
      <c r="E6" s="75">
        <v>7.4</v>
      </c>
      <c r="F6" s="74">
        <v>544</v>
      </c>
      <c r="G6" s="75">
        <v>2.2000000000000002</v>
      </c>
    </row>
    <row r="7" spans="1:11" x14ac:dyDescent="0.25">
      <c r="A7" s="60" t="s">
        <v>25</v>
      </c>
      <c r="B7" s="76">
        <v>514.5</v>
      </c>
      <c r="C7" s="77">
        <v>5.6</v>
      </c>
      <c r="D7" s="76">
        <v>496.5</v>
      </c>
      <c r="E7" s="77">
        <v>6.1</v>
      </c>
      <c r="F7" s="76">
        <v>554.1</v>
      </c>
      <c r="G7" s="77">
        <v>1</v>
      </c>
    </row>
    <row r="8" spans="1:11" ht="15.75" customHeight="1" x14ac:dyDescent="0.25">
      <c r="A8" s="61" t="s">
        <v>26</v>
      </c>
      <c r="B8" s="62">
        <v>485.9</v>
      </c>
      <c r="C8" s="63">
        <v>-5.2</v>
      </c>
      <c r="D8" s="62">
        <v>468.1</v>
      </c>
      <c r="E8" s="63">
        <v>-6.4</v>
      </c>
      <c r="F8" s="62">
        <v>532.5</v>
      </c>
      <c r="G8" s="63">
        <v>0.5</v>
      </c>
    </row>
    <row r="9" spans="1:11" ht="15.75" customHeight="1" x14ac:dyDescent="0.25">
      <c r="A9" s="58"/>
      <c r="B9" s="59"/>
      <c r="C9" s="59"/>
      <c r="D9" s="59"/>
      <c r="E9" s="59"/>
      <c r="F9" s="59"/>
      <c r="G9" s="59"/>
    </row>
    <row r="10" spans="1:11" x14ac:dyDescent="0.25">
      <c r="A10" s="23" t="s">
        <v>31</v>
      </c>
      <c r="B10" s="78"/>
      <c r="C10" s="79"/>
      <c r="D10" s="79"/>
      <c r="E10" s="79"/>
      <c r="F10" s="79"/>
      <c r="G10" s="22"/>
    </row>
    <row r="11" spans="1:11" x14ac:dyDescent="0.25">
      <c r="A11" s="23"/>
      <c r="B11" s="22"/>
      <c r="C11" s="22"/>
      <c r="D11" s="22"/>
      <c r="E11" s="22"/>
      <c r="F11" s="22"/>
      <c r="G11" s="22"/>
    </row>
  </sheetData>
  <mergeCells count="4">
    <mergeCell ref="B3:C3"/>
    <mergeCell ref="D3:E3"/>
    <mergeCell ref="F3:G3"/>
    <mergeCell ref="I1:K2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5"/>
  <sheetViews>
    <sheetView showGridLines="0" workbookViewId="0">
      <selection activeCell="A2" sqref="A2"/>
    </sheetView>
  </sheetViews>
  <sheetFormatPr baseColWidth="10" defaultRowHeight="15" x14ac:dyDescent="0.25"/>
  <cols>
    <col min="1" max="1" width="10.7109375" customWidth="1"/>
    <col min="2" max="3" width="16.7109375" customWidth="1"/>
  </cols>
  <sheetData>
    <row r="1" spans="1:20" ht="15.75" customHeight="1" x14ac:dyDescent="0.3">
      <c r="A1" s="80" t="s">
        <v>87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28" t="str">
        <f>HYPERLINK("#'sommaire'!A1", "Retour sommaire")</f>
        <v>Retour sommaire</v>
      </c>
      <c r="S1" s="129"/>
      <c r="T1" s="129"/>
    </row>
    <row r="2" spans="1:20" x14ac:dyDescent="0.25">
      <c r="A2" s="81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136"/>
      <c r="S2" s="129"/>
      <c r="T2" s="129"/>
    </row>
    <row r="3" spans="1:20" x14ac:dyDescent="0.25">
      <c r="A3" s="30"/>
      <c r="B3" s="30" t="s">
        <v>20</v>
      </c>
      <c r="C3" s="30" t="s">
        <v>21</v>
      </c>
      <c r="D3" s="45"/>
      <c r="E3" s="3" t="s">
        <v>87</v>
      </c>
      <c r="F3" s="45"/>
      <c r="G3" s="45"/>
      <c r="H3" s="41"/>
      <c r="I3" s="3"/>
      <c r="J3" s="3"/>
      <c r="K3" s="3"/>
      <c r="L3" s="3"/>
      <c r="M3" s="45"/>
      <c r="N3" s="45"/>
      <c r="O3" s="45"/>
      <c r="P3" s="45"/>
      <c r="Q3" s="45"/>
      <c r="R3" s="45"/>
    </row>
    <row r="4" spans="1:20" x14ac:dyDescent="0.25">
      <c r="A4" s="30"/>
      <c r="B4" s="134" t="s">
        <v>37</v>
      </c>
      <c r="C4" s="13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20" x14ac:dyDescent="0.25">
      <c r="A5" s="116" t="s">
        <v>38</v>
      </c>
      <c r="B5" s="118">
        <v>358.258411904855</v>
      </c>
      <c r="C5" s="118">
        <v>501.54508830880701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20" x14ac:dyDescent="0.25">
      <c r="A6" s="116" t="s">
        <v>39</v>
      </c>
      <c r="B6" s="118">
        <v>354.26538586109598</v>
      </c>
      <c r="C6" s="118">
        <v>488.14709266586698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</row>
    <row r="7" spans="1:20" x14ac:dyDescent="0.25">
      <c r="A7" s="116" t="s">
        <v>40</v>
      </c>
      <c r="B7" s="118">
        <v>349.354894906205</v>
      </c>
      <c r="C7" s="118">
        <v>476.02580037547699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</row>
    <row r="8" spans="1:20" x14ac:dyDescent="0.25">
      <c r="A8" s="116" t="s">
        <v>41</v>
      </c>
      <c r="B8" s="118">
        <v>357.33428407730798</v>
      </c>
      <c r="C8" s="118">
        <v>431.87765063107503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</row>
    <row r="9" spans="1:20" x14ac:dyDescent="0.25">
      <c r="A9" s="116" t="s">
        <v>42</v>
      </c>
      <c r="B9" s="118">
        <v>356.13395458124802</v>
      </c>
      <c r="C9" s="118">
        <v>434.10292952762597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20" x14ac:dyDescent="0.25">
      <c r="A10" s="116" t="s">
        <v>43</v>
      </c>
      <c r="B10" s="118">
        <v>359.08798902864402</v>
      </c>
      <c r="C10" s="118">
        <v>449.02809737959802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39"/>
      <c r="O10" s="39"/>
      <c r="P10" s="39"/>
      <c r="Q10" s="39"/>
      <c r="R10" s="39"/>
    </row>
    <row r="11" spans="1:20" x14ac:dyDescent="0.25">
      <c r="A11" s="116" t="s">
        <v>44</v>
      </c>
      <c r="B11" s="118">
        <v>365.24296745449101</v>
      </c>
      <c r="C11" s="118">
        <v>488.92899429479002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</row>
    <row r="12" spans="1:20" x14ac:dyDescent="0.25">
      <c r="A12" s="116" t="s">
        <v>45</v>
      </c>
      <c r="B12" s="118">
        <v>373.88615318362997</v>
      </c>
      <c r="C12" s="118">
        <v>498.76070856919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20" x14ac:dyDescent="0.25">
      <c r="A13" s="116" t="s">
        <v>46</v>
      </c>
      <c r="B13" s="118">
        <v>380.37807680341501</v>
      </c>
      <c r="C13" s="118">
        <v>510.78954872742202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</row>
    <row r="14" spans="1:20" x14ac:dyDescent="0.25">
      <c r="A14" s="116" t="s">
        <v>47</v>
      </c>
      <c r="B14" s="118">
        <v>387.53637896446497</v>
      </c>
      <c r="C14" s="118">
        <v>516.29764589218098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</row>
    <row r="15" spans="1:20" x14ac:dyDescent="0.25">
      <c r="A15" s="116" t="s">
        <v>48</v>
      </c>
      <c r="B15" s="118">
        <v>390.33324175509898</v>
      </c>
      <c r="C15" s="118">
        <v>516.81110132024696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</row>
    <row r="16" spans="1:20" x14ac:dyDescent="0.25">
      <c r="A16" s="116" t="s">
        <v>49</v>
      </c>
      <c r="B16" s="118">
        <v>394.83506437487301</v>
      </c>
      <c r="C16" s="118">
        <v>506.17978747270598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</row>
    <row r="17" spans="1:18" x14ac:dyDescent="0.25">
      <c r="A17" s="116" t="s">
        <v>50</v>
      </c>
      <c r="B17" s="118">
        <v>402.96557369581501</v>
      </c>
      <c r="C17" s="118">
        <v>493.259030712759</v>
      </c>
      <c r="D17" s="84"/>
      <c r="E17" s="84"/>
      <c r="F17" s="84"/>
      <c r="G17" s="84"/>
      <c r="H17" s="84"/>
      <c r="I17" s="84"/>
      <c r="J17" s="84"/>
      <c r="K17" s="84"/>
      <c r="L17" s="84"/>
      <c r="M17" s="82"/>
      <c r="N17" s="82"/>
      <c r="O17" s="82"/>
      <c r="P17" s="82"/>
      <c r="Q17" s="84"/>
      <c r="R17" s="84"/>
    </row>
    <row r="18" spans="1:18" x14ac:dyDescent="0.25">
      <c r="A18" s="116" t="s">
        <v>51</v>
      </c>
      <c r="B18" s="118">
        <v>408.606734071554</v>
      </c>
      <c r="C18" s="118">
        <v>488.305525825676</v>
      </c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</row>
    <row r="19" spans="1:18" x14ac:dyDescent="0.25">
      <c r="A19" s="116" t="s">
        <v>52</v>
      </c>
      <c r="B19" s="118">
        <v>419.40453282405502</v>
      </c>
      <c r="C19" s="118">
        <v>474.17918691882602</v>
      </c>
      <c r="D19" s="41"/>
      <c r="E19" s="85"/>
      <c r="F19" s="41"/>
      <c r="G19" s="41"/>
      <c r="H19" s="86"/>
      <c r="I19" s="41"/>
      <c r="J19" s="41"/>
      <c r="K19" s="41"/>
      <c r="L19" s="41"/>
      <c r="M19" s="41"/>
      <c r="N19" s="41"/>
      <c r="O19" s="41"/>
      <c r="P19" s="41"/>
      <c r="Q19" s="41"/>
      <c r="R19" s="41"/>
    </row>
    <row r="20" spans="1:18" x14ac:dyDescent="0.25">
      <c r="A20" s="116" t="s">
        <v>53</v>
      </c>
      <c r="B20" s="118">
        <v>428.01235629228898</v>
      </c>
      <c r="C20" s="118">
        <v>429.78009102352001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</row>
    <row r="21" spans="1:18" x14ac:dyDescent="0.25">
      <c r="A21" s="116" t="s">
        <v>54</v>
      </c>
      <c r="B21" s="118">
        <v>434.768804208142</v>
      </c>
      <c r="C21" s="118">
        <v>429.37762374341997</v>
      </c>
      <c r="D21" s="41"/>
      <c r="E21" s="41"/>
      <c r="F21" s="41"/>
      <c r="G21" s="41"/>
      <c r="H21" s="41"/>
      <c r="I21" s="41"/>
      <c r="J21" s="41"/>
      <c r="K21" s="41"/>
      <c r="L21" s="41"/>
      <c r="M21" s="82"/>
      <c r="N21" s="82"/>
      <c r="O21" s="82"/>
      <c r="P21" s="82"/>
      <c r="Q21" s="41"/>
      <c r="R21" s="41"/>
    </row>
    <row r="22" spans="1:18" x14ac:dyDescent="0.25">
      <c r="A22" s="116" t="s">
        <v>55</v>
      </c>
      <c r="B22" s="118">
        <v>438.33369425826999</v>
      </c>
      <c r="C22" s="118">
        <v>448.35085992132502</v>
      </c>
      <c r="D22" s="41"/>
      <c r="E22" s="41"/>
      <c r="F22" s="41"/>
      <c r="G22" s="41"/>
      <c r="H22" s="41"/>
      <c r="I22" s="41"/>
      <c r="J22" s="41"/>
      <c r="K22" s="41"/>
      <c r="L22" s="41"/>
      <c r="M22" s="82"/>
      <c r="N22" s="82"/>
      <c r="O22" s="82"/>
      <c r="P22" s="82"/>
      <c r="Q22" s="41"/>
      <c r="R22" s="41"/>
    </row>
    <row r="23" spans="1:18" x14ac:dyDescent="0.25">
      <c r="A23" s="116" t="s">
        <v>56</v>
      </c>
      <c r="B23" s="118">
        <v>445.411492371642</v>
      </c>
      <c r="C23" s="118">
        <v>488.98829527818901</v>
      </c>
      <c r="D23" s="41"/>
      <c r="E23" s="23" t="s">
        <v>31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</row>
    <row r="24" spans="1:18" x14ac:dyDescent="0.25">
      <c r="A24" s="116" t="s">
        <v>57</v>
      </c>
      <c r="B24" s="118">
        <v>446.762794072806</v>
      </c>
      <c r="C24" s="118">
        <v>505.86447111887099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18" x14ac:dyDescent="0.25">
      <c r="A25" s="116" t="s">
        <v>58</v>
      </c>
      <c r="B25" s="118">
        <v>464.095802387562</v>
      </c>
      <c r="C25" s="118">
        <v>526.36680176171205</v>
      </c>
      <c r="D25" s="41"/>
      <c r="E25" s="41"/>
      <c r="F25" s="41"/>
      <c r="G25" s="41"/>
      <c r="H25" s="41"/>
      <c r="I25" s="41"/>
      <c r="J25" s="41"/>
      <c r="K25" s="41"/>
      <c r="L25" s="41"/>
      <c r="M25" s="82"/>
      <c r="N25" s="82"/>
      <c r="O25" s="82"/>
      <c r="P25" s="82"/>
      <c r="Q25" s="41"/>
      <c r="R25" s="41"/>
    </row>
    <row r="26" spans="1:18" x14ac:dyDescent="0.25">
      <c r="A26" s="116" t="s">
        <v>59</v>
      </c>
      <c r="B26" s="118">
        <v>484.30280798626598</v>
      </c>
      <c r="C26" s="118">
        <v>532.12853954149102</v>
      </c>
      <c r="D26" s="41"/>
      <c r="E26" s="41"/>
      <c r="F26" s="41"/>
      <c r="G26" s="41"/>
      <c r="H26" s="41"/>
      <c r="I26" s="41"/>
      <c r="J26" s="41"/>
      <c r="K26" s="41"/>
      <c r="L26" s="41"/>
      <c r="M26" s="82"/>
      <c r="N26" s="82"/>
      <c r="O26" s="82"/>
      <c r="P26" s="82"/>
      <c r="Q26" s="41"/>
      <c r="R26" s="41"/>
    </row>
    <row r="27" spans="1:18" x14ac:dyDescent="0.25">
      <c r="A27" s="116" t="s">
        <v>60</v>
      </c>
      <c r="B27" s="118">
        <v>488.846775143012</v>
      </c>
      <c r="C27" s="118">
        <v>533.31730661603399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18" x14ac:dyDescent="0.25">
      <c r="A28" s="116" t="s">
        <v>61</v>
      </c>
      <c r="B28" s="118">
        <v>497.86553049771499</v>
      </c>
      <c r="C28" s="118">
        <v>532.71699826391898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1:18" x14ac:dyDescent="0.25">
      <c r="A29" s="117" t="s">
        <v>62</v>
      </c>
      <c r="B29" s="119">
        <v>500.31405509688398</v>
      </c>
      <c r="C29" s="119">
        <v>529.838129572752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18" x14ac:dyDescent="0.25">
      <c r="A30" s="117" t="s">
        <v>63</v>
      </c>
      <c r="B30" s="119">
        <v>498.42469916385301</v>
      </c>
      <c r="C30" s="119">
        <v>525.29845188837999</v>
      </c>
      <c r="D30" s="41"/>
      <c r="E30" s="41"/>
      <c r="F30" s="41"/>
      <c r="G30" s="41"/>
      <c r="H30" s="41"/>
      <c r="I30" s="41"/>
      <c r="J30" s="41"/>
      <c r="K30" s="41"/>
      <c r="L30" s="41"/>
      <c r="M30" s="82"/>
      <c r="N30" s="82"/>
      <c r="O30" s="82"/>
      <c r="P30" s="82"/>
      <c r="Q30" s="41"/>
      <c r="R30" s="41"/>
    </row>
    <row r="31" spans="1:18" x14ac:dyDescent="0.25">
      <c r="A31" s="117" t="s">
        <v>64</v>
      </c>
      <c r="B31" s="119">
        <v>487.26281010488799</v>
      </c>
      <c r="C31" s="119">
        <v>506.76296936210701</v>
      </c>
    </row>
    <row r="32" spans="1:18" x14ac:dyDescent="0.25">
      <c r="A32" s="117" t="s">
        <v>65</v>
      </c>
      <c r="B32" s="119">
        <v>469.84276515819198</v>
      </c>
      <c r="C32" s="119">
        <v>467.44952379139301</v>
      </c>
    </row>
    <row r="33" spans="1:3" x14ac:dyDescent="0.25">
      <c r="A33" s="117" t="s">
        <v>66</v>
      </c>
      <c r="B33" s="119">
        <v>455.46258774960398</v>
      </c>
      <c r="C33" s="119">
        <v>463.88958884873801</v>
      </c>
    </row>
    <row r="34" spans="1:3" x14ac:dyDescent="0.25">
      <c r="A34" s="117" t="s">
        <v>67</v>
      </c>
      <c r="B34" s="119">
        <v>448.72853799513098</v>
      </c>
      <c r="C34" s="119">
        <v>479.11664747613202</v>
      </c>
    </row>
    <row r="35" spans="1:3" x14ac:dyDescent="0.25">
      <c r="A35" s="117" t="s">
        <v>68</v>
      </c>
      <c r="B35" s="119">
        <v>457.224351779301</v>
      </c>
      <c r="C35" s="119">
        <v>516.80679492389197</v>
      </c>
    </row>
    <row r="36" spans="1:3" x14ac:dyDescent="0.25">
      <c r="A36" s="117" t="s">
        <v>69</v>
      </c>
      <c r="B36" s="119">
        <v>462.77514763468997</v>
      </c>
      <c r="C36" s="119">
        <v>530.364234423526</v>
      </c>
    </row>
    <row r="37" spans="1:3" x14ac:dyDescent="0.25">
      <c r="A37" s="117" t="s">
        <v>70</v>
      </c>
      <c r="B37" s="119">
        <v>466.05519848984301</v>
      </c>
      <c r="C37" s="119">
        <v>537.15888474627604</v>
      </c>
    </row>
    <row r="38" spans="1:3" x14ac:dyDescent="0.25">
      <c r="A38" s="117" t="s">
        <v>71</v>
      </c>
      <c r="B38" s="119">
        <v>471.38501046779101</v>
      </c>
      <c r="C38" s="119">
        <v>550.79818876290005</v>
      </c>
    </row>
    <row r="39" spans="1:3" x14ac:dyDescent="0.25">
      <c r="A39" s="117" t="s">
        <v>72</v>
      </c>
      <c r="B39" s="119">
        <v>472.018458328522</v>
      </c>
      <c r="C39" s="119">
        <v>554.23454948344295</v>
      </c>
    </row>
    <row r="40" spans="1:3" x14ac:dyDescent="0.25">
      <c r="A40" s="117" t="s">
        <v>73</v>
      </c>
      <c r="B40" s="119">
        <v>468.01027488601699</v>
      </c>
      <c r="C40" s="119">
        <v>548.45619129847296</v>
      </c>
    </row>
    <row r="41" spans="1:3" x14ac:dyDescent="0.25">
      <c r="A41" s="117" t="s">
        <v>74</v>
      </c>
      <c r="B41" s="119">
        <v>468.10708665691499</v>
      </c>
      <c r="C41" s="119">
        <v>532.54475631020796</v>
      </c>
    </row>
    <row r="42" spans="1:3" x14ac:dyDescent="0.25">
      <c r="A42" s="117" t="s">
        <v>75</v>
      </c>
      <c r="B42" s="119">
        <v>465.01066285381802</v>
      </c>
      <c r="C42" s="119">
        <v>519.85414639084797</v>
      </c>
    </row>
    <row r="43" spans="1:3" x14ac:dyDescent="0.25">
      <c r="A43" s="117" t="s">
        <v>76</v>
      </c>
      <c r="B43" s="119">
        <v>463.64483581418102</v>
      </c>
      <c r="C43" s="119">
        <v>504.070641736921</v>
      </c>
    </row>
    <row r="44" spans="1:3" x14ac:dyDescent="0.25">
      <c r="A44" s="117" t="s">
        <v>77</v>
      </c>
      <c r="B44" s="119">
        <v>460.16971915499801</v>
      </c>
      <c r="C44" s="119">
        <v>468.55162376209</v>
      </c>
    </row>
    <row r="45" spans="1:3" x14ac:dyDescent="0.25">
      <c r="A45" s="117" t="s">
        <v>78</v>
      </c>
      <c r="B45" s="119">
        <v>454.54421852350703</v>
      </c>
      <c r="C45" s="119">
        <v>464.92169855206402</v>
      </c>
    </row>
    <row r="46" spans="1:3" x14ac:dyDescent="0.25">
      <c r="A46" s="117" t="s">
        <v>79</v>
      </c>
      <c r="B46" s="119">
        <v>450.78370015274999</v>
      </c>
      <c r="C46" s="119">
        <v>482.27034336533399</v>
      </c>
    </row>
    <row r="47" spans="1:3" x14ac:dyDescent="0.25">
      <c r="A47" s="117" t="s">
        <v>80</v>
      </c>
      <c r="B47" s="119">
        <v>460.32709163658598</v>
      </c>
      <c r="C47" s="119">
        <v>520.14930938045995</v>
      </c>
    </row>
    <row r="48" spans="1:3" x14ac:dyDescent="0.25">
      <c r="A48" s="117" t="s">
        <v>81</v>
      </c>
      <c r="B48" s="119">
        <v>463.42654324042098</v>
      </c>
      <c r="C48" s="119">
        <v>526.56963899302605</v>
      </c>
    </row>
    <row r="49" spans="1:3" x14ac:dyDescent="0.25">
      <c r="A49" s="117" t="s">
        <v>82</v>
      </c>
      <c r="B49" s="119">
        <v>478.10271672936</v>
      </c>
      <c r="C49" s="119">
        <v>547.73113466285395</v>
      </c>
    </row>
    <row r="50" spans="1:3" x14ac:dyDescent="0.25">
      <c r="A50" s="117" t="s">
        <v>83</v>
      </c>
      <c r="B50" s="119">
        <v>486.11190824006502</v>
      </c>
      <c r="C50" s="119">
        <v>558.42272045548498</v>
      </c>
    </row>
    <row r="51" spans="1:3" x14ac:dyDescent="0.25">
      <c r="A51" s="117" t="s">
        <v>84</v>
      </c>
      <c r="B51" s="119">
        <v>494.962501090839</v>
      </c>
      <c r="C51" s="119">
        <v>558.87362865115597</v>
      </c>
    </row>
    <row r="52" spans="1:3" x14ac:dyDescent="0.25">
      <c r="A52" s="117" t="s">
        <v>85</v>
      </c>
      <c r="B52" s="119">
        <v>496.47767639303902</v>
      </c>
      <c r="C52" s="119">
        <v>554.12245158958297</v>
      </c>
    </row>
    <row r="53" spans="1:3" x14ac:dyDescent="0.25">
      <c r="A53" s="117" t="s">
        <v>86</v>
      </c>
      <c r="B53" s="119">
        <v>502.93368571464902</v>
      </c>
      <c r="C53" s="119">
        <v>544.02720385763303</v>
      </c>
    </row>
    <row r="55" spans="1:3" x14ac:dyDescent="0.25">
      <c r="A55" s="115" t="s">
        <v>31</v>
      </c>
    </row>
  </sheetData>
  <mergeCells count="2">
    <mergeCell ref="B4:C4"/>
    <mergeCell ref="R1:T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showGridLines="0" workbookViewId="0">
      <selection activeCell="A2" sqref="A2"/>
    </sheetView>
  </sheetViews>
  <sheetFormatPr baseColWidth="10" defaultRowHeight="15" x14ac:dyDescent="0.25"/>
  <cols>
    <col min="1" max="1" width="12.7109375" customWidth="1"/>
    <col min="2" max="3" width="18.7109375" customWidth="1"/>
  </cols>
  <sheetData>
    <row r="1" spans="1:13" ht="15.75" customHeight="1" x14ac:dyDescent="0.25">
      <c r="A1" s="137" t="s">
        <v>96</v>
      </c>
      <c r="B1" s="137"/>
      <c r="C1" s="137"/>
      <c r="D1" s="137"/>
      <c r="E1" s="137"/>
      <c r="F1" s="137"/>
      <c r="G1" s="65"/>
      <c r="H1" s="65"/>
      <c r="I1" s="128" t="str">
        <f>HYPERLINK("#'sommaire'!A1", "Retour sommaire")</f>
        <v>Retour sommaire</v>
      </c>
      <c r="J1" s="139"/>
      <c r="K1" s="139"/>
      <c r="L1" s="65"/>
      <c r="M1" s="65"/>
    </row>
    <row r="2" spans="1:13" x14ac:dyDescent="0.25">
      <c r="A2" s="87"/>
      <c r="B2" s="87"/>
      <c r="C2" s="88"/>
      <c r="D2" s="22"/>
      <c r="E2" s="22"/>
      <c r="F2" s="22"/>
      <c r="G2" s="22"/>
      <c r="H2" s="22"/>
      <c r="I2" s="140"/>
      <c r="J2" s="140"/>
      <c r="K2" s="140"/>
      <c r="L2" s="22"/>
      <c r="M2" s="22"/>
    </row>
    <row r="3" spans="1:13" ht="25.5" x14ac:dyDescent="0.25">
      <c r="A3" s="89"/>
      <c r="B3" s="90" t="s">
        <v>97</v>
      </c>
      <c r="C3" s="90" t="s">
        <v>98</v>
      </c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x14ac:dyDescent="0.25">
      <c r="A4" s="89"/>
      <c r="B4" s="91" t="s">
        <v>19</v>
      </c>
      <c r="C4" s="91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25">
      <c r="A5" s="92" t="s">
        <v>88</v>
      </c>
      <c r="B5" s="93">
        <v>-0.7</v>
      </c>
      <c r="C5" s="93">
        <v>0.7</v>
      </c>
      <c r="D5" s="22"/>
      <c r="E5" s="138" t="s">
        <v>96</v>
      </c>
      <c r="F5" s="138"/>
      <c r="G5" s="138"/>
      <c r="H5" s="138"/>
      <c r="I5" s="138"/>
      <c r="J5" s="138"/>
      <c r="K5" s="22"/>
      <c r="L5" s="22"/>
      <c r="M5" s="22"/>
    </row>
    <row r="6" spans="1:13" x14ac:dyDescent="0.25">
      <c r="A6" s="54" t="s">
        <v>89</v>
      </c>
      <c r="B6" s="94">
        <v>-4.3</v>
      </c>
      <c r="C6" s="94">
        <v>-0.9</v>
      </c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25">
      <c r="A7" s="54" t="s">
        <v>90</v>
      </c>
      <c r="B7" s="94">
        <v>-0.9</v>
      </c>
      <c r="C7" s="94">
        <v>1.3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x14ac:dyDescent="0.25">
      <c r="A8" s="54" t="s">
        <v>91</v>
      </c>
      <c r="B8" s="94">
        <v>-0.6</v>
      </c>
      <c r="C8" s="94">
        <v>-1.7</v>
      </c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x14ac:dyDescent="0.25">
      <c r="A9" s="54" t="s">
        <v>92</v>
      </c>
      <c r="B9" s="94">
        <v>-6.1</v>
      </c>
      <c r="C9" s="94">
        <v>3.1</v>
      </c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x14ac:dyDescent="0.25">
      <c r="A10" s="54" t="s">
        <v>93</v>
      </c>
      <c r="B10" s="94">
        <v>3.8</v>
      </c>
      <c r="C10" s="94">
        <v>3.9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3" x14ac:dyDescent="0.25">
      <c r="A11" s="54" t="s">
        <v>94</v>
      </c>
      <c r="B11" s="94">
        <v>30.1</v>
      </c>
      <c r="C11" s="94">
        <v>-0.4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x14ac:dyDescent="0.25">
      <c r="A12" s="54" t="s">
        <v>95</v>
      </c>
      <c r="B12" s="94">
        <v>0.8</v>
      </c>
      <c r="C12" s="94">
        <v>1.5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5">
      <c r="A13" s="95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25">
      <c r="A16" s="9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x14ac:dyDescent="0.25">
      <c r="A17" s="96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3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13" x14ac:dyDescent="0.25">
      <c r="A22" s="22"/>
      <c r="B22" s="22"/>
      <c r="C22" s="22"/>
      <c r="D22" s="22"/>
      <c r="E22" s="95" t="s">
        <v>22</v>
      </c>
      <c r="F22" s="22"/>
      <c r="G22" s="22"/>
      <c r="H22" s="22"/>
      <c r="I22" s="22"/>
      <c r="J22" s="22"/>
      <c r="K22" s="22"/>
      <c r="L22" s="22"/>
      <c r="M22" s="22"/>
    </row>
    <row r="23" spans="1:13" x14ac:dyDescent="0.25">
      <c r="A23" s="22"/>
      <c r="B23" s="22"/>
      <c r="C23" s="22"/>
      <c r="D23" s="22"/>
      <c r="E23" s="96"/>
      <c r="F23" s="22"/>
      <c r="G23" s="22"/>
      <c r="H23" s="22"/>
      <c r="I23" s="22"/>
      <c r="J23" s="22"/>
      <c r="K23" s="22"/>
      <c r="L23" s="22"/>
      <c r="M23" s="22"/>
    </row>
    <row r="24" spans="1:13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</sheetData>
  <mergeCells count="3">
    <mergeCell ref="A1:F1"/>
    <mergeCell ref="E5:J5"/>
    <mergeCell ref="I1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showGridLines="0" workbookViewId="0">
      <selection activeCell="A2" sqref="A2"/>
    </sheetView>
  </sheetViews>
  <sheetFormatPr baseColWidth="10" defaultRowHeight="15" x14ac:dyDescent="0.25"/>
  <cols>
    <col min="1" max="1" width="60.7109375" customWidth="1"/>
    <col min="2" max="5" width="14.7109375" customWidth="1"/>
  </cols>
  <sheetData>
    <row r="1" spans="1:9" ht="15.75" customHeight="1" x14ac:dyDescent="0.3">
      <c r="A1" s="103" t="s">
        <v>123</v>
      </c>
      <c r="B1" s="65"/>
      <c r="C1" s="65"/>
      <c r="D1" s="65"/>
      <c r="E1" s="65"/>
      <c r="F1" s="65"/>
      <c r="G1" s="128" t="str">
        <f>HYPERLINK("#'sommaire'!A1", "Retour sommaire")</f>
        <v>Retour sommaire</v>
      </c>
      <c r="H1" s="129"/>
      <c r="I1" s="129"/>
    </row>
    <row r="2" spans="1:9" x14ac:dyDescent="0.25">
      <c r="A2" s="104"/>
      <c r="B2" s="22"/>
      <c r="C2" s="105"/>
      <c r="D2" s="106"/>
      <c r="E2" s="88" t="s">
        <v>124</v>
      </c>
      <c r="F2" s="22"/>
      <c r="G2" s="129"/>
      <c r="H2" s="129"/>
      <c r="I2" s="129"/>
    </row>
    <row r="3" spans="1:9" ht="25.5" x14ac:dyDescent="0.25">
      <c r="A3" s="107"/>
      <c r="B3" s="108" t="s">
        <v>24</v>
      </c>
      <c r="C3" s="109" t="s">
        <v>29</v>
      </c>
      <c r="D3" s="109" t="s">
        <v>125</v>
      </c>
      <c r="E3" s="109" t="s">
        <v>126</v>
      </c>
      <c r="F3" s="22"/>
    </row>
    <row r="4" spans="1:9" x14ac:dyDescent="0.25">
      <c r="A4" s="110" t="s">
        <v>23</v>
      </c>
      <c r="B4" s="91" t="s">
        <v>28</v>
      </c>
      <c r="C4" s="91" t="s">
        <v>5</v>
      </c>
      <c r="D4" s="91" t="s">
        <v>28</v>
      </c>
      <c r="E4" s="91" t="s">
        <v>5</v>
      </c>
      <c r="F4" s="111"/>
    </row>
    <row r="5" spans="1:9" x14ac:dyDescent="0.25">
      <c r="A5" s="112" t="s">
        <v>99</v>
      </c>
      <c r="B5" s="113">
        <v>248105</v>
      </c>
      <c r="C5" s="114">
        <v>-1.9</v>
      </c>
      <c r="D5" s="113">
        <v>2760041</v>
      </c>
      <c r="E5" s="114">
        <v>-0.7</v>
      </c>
      <c r="F5" s="22"/>
    </row>
    <row r="6" spans="1:9" x14ac:dyDescent="0.25">
      <c r="A6" s="97" t="s">
        <v>100</v>
      </c>
      <c r="B6" s="98">
        <v>227057</v>
      </c>
      <c r="C6" s="99">
        <v>-2.1</v>
      </c>
      <c r="D6" s="98">
        <v>2509565</v>
      </c>
      <c r="E6" s="99">
        <v>-0.6</v>
      </c>
      <c r="F6" s="22"/>
    </row>
    <row r="7" spans="1:9" x14ac:dyDescent="0.25">
      <c r="A7" s="112" t="s">
        <v>101</v>
      </c>
      <c r="B7" s="113">
        <v>174788</v>
      </c>
      <c r="C7" s="114">
        <v>2.2000000000000002</v>
      </c>
      <c r="D7" s="113">
        <v>2004893</v>
      </c>
      <c r="E7" s="114">
        <v>2.1</v>
      </c>
      <c r="F7" s="22"/>
    </row>
    <row r="8" spans="1:9" x14ac:dyDescent="0.25">
      <c r="A8" s="100" t="s">
        <v>102</v>
      </c>
      <c r="B8" s="98">
        <v>120046</v>
      </c>
      <c r="C8" s="99">
        <v>3.9</v>
      </c>
      <c r="D8" s="98">
        <v>1374650</v>
      </c>
      <c r="E8" s="99">
        <v>2.2999999999999998</v>
      </c>
      <c r="F8" s="22"/>
    </row>
    <row r="9" spans="1:9" x14ac:dyDescent="0.25">
      <c r="A9" s="100" t="s">
        <v>103</v>
      </c>
      <c r="B9" s="98">
        <v>54742</v>
      </c>
      <c r="C9" s="99">
        <v>-1.4</v>
      </c>
      <c r="D9" s="98">
        <v>630243</v>
      </c>
      <c r="E9" s="99">
        <v>1.6</v>
      </c>
      <c r="F9" s="22"/>
    </row>
    <row r="10" spans="1:9" x14ac:dyDescent="0.25">
      <c r="A10" s="112" t="s">
        <v>104</v>
      </c>
      <c r="B10" s="113">
        <v>49160</v>
      </c>
      <c r="C10" s="114">
        <v>7.9</v>
      </c>
      <c r="D10" s="113">
        <v>537327</v>
      </c>
      <c r="E10" s="114">
        <v>2.2000000000000002</v>
      </c>
      <c r="F10" s="22"/>
    </row>
    <row r="11" spans="1:9" x14ac:dyDescent="0.25">
      <c r="A11" s="112" t="s">
        <v>105</v>
      </c>
      <c r="B11" s="113">
        <v>37350</v>
      </c>
      <c r="C11" s="114">
        <v>0.5</v>
      </c>
      <c r="D11" s="113">
        <v>398136</v>
      </c>
      <c r="E11" s="114">
        <v>-1.3</v>
      </c>
      <c r="F11" s="22"/>
    </row>
    <row r="12" spans="1:9" x14ac:dyDescent="0.25">
      <c r="A12" s="97" t="s">
        <v>106</v>
      </c>
      <c r="B12" s="98">
        <v>33496</v>
      </c>
      <c r="C12" s="99">
        <v>2.8</v>
      </c>
      <c r="D12" s="98">
        <v>352926</v>
      </c>
      <c r="E12" s="99">
        <v>0.4</v>
      </c>
      <c r="F12" s="22"/>
    </row>
    <row r="13" spans="1:9" x14ac:dyDescent="0.25">
      <c r="A13" s="112" t="s">
        <v>107</v>
      </c>
      <c r="B13" s="113">
        <v>38103</v>
      </c>
      <c r="C13" s="114">
        <v>-13.3</v>
      </c>
      <c r="D13" s="113">
        <v>487183</v>
      </c>
      <c r="E13" s="114">
        <v>0.6</v>
      </c>
      <c r="F13" s="22"/>
    </row>
    <row r="14" spans="1:9" x14ac:dyDescent="0.25">
      <c r="A14" s="97" t="s">
        <v>108</v>
      </c>
      <c r="B14" s="98">
        <v>29034</v>
      </c>
      <c r="C14" s="99">
        <v>-13.6</v>
      </c>
      <c r="D14" s="98">
        <v>376232</v>
      </c>
      <c r="E14" s="99">
        <v>1.3</v>
      </c>
      <c r="F14" s="22"/>
    </row>
    <row r="15" spans="1:9" x14ac:dyDescent="0.25">
      <c r="A15" s="97" t="s">
        <v>109</v>
      </c>
      <c r="B15" s="98">
        <v>9069</v>
      </c>
      <c r="C15" s="99">
        <v>-12.3</v>
      </c>
      <c r="D15" s="98">
        <v>110951</v>
      </c>
      <c r="E15" s="99">
        <v>-1.9</v>
      </c>
      <c r="F15" s="22"/>
    </row>
    <row r="16" spans="1:9" x14ac:dyDescent="0.25">
      <c r="A16" s="112" t="s">
        <v>110</v>
      </c>
      <c r="B16" s="113">
        <v>12304</v>
      </c>
      <c r="C16" s="114">
        <v>-19.100000000000001</v>
      </c>
      <c r="D16" s="113">
        <v>158694</v>
      </c>
      <c r="E16" s="114">
        <v>-8.6999999999999993</v>
      </c>
      <c r="F16" s="22"/>
    </row>
    <row r="17" spans="1:6" x14ac:dyDescent="0.25">
      <c r="A17" s="112" t="s">
        <v>111</v>
      </c>
      <c r="B17" s="113">
        <v>821</v>
      </c>
      <c r="C17" s="114">
        <v>-28.7</v>
      </c>
      <c r="D17" s="113">
        <v>12167</v>
      </c>
      <c r="E17" s="114">
        <v>-10</v>
      </c>
      <c r="F17" s="22"/>
    </row>
    <row r="18" spans="1:6" x14ac:dyDescent="0.25">
      <c r="A18" s="112" t="s">
        <v>112</v>
      </c>
      <c r="B18" s="113">
        <v>158283</v>
      </c>
      <c r="C18" s="114">
        <v>2.8</v>
      </c>
      <c r="D18" s="113">
        <v>1769627</v>
      </c>
      <c r="E18" s="114">
        <v>1.7</v>
      </c>
      <c r="F18" s="96"/>
    </row>
    <row r="19" spans="1:6" x14ac:dyDescent="0.25">
      <c r="A19" s="97" t="s">
        <v>113</v>
      </c>
      <c r="B19" s="98">
        <v>59877</v>
      </c>
      <c r="C19" s="99">
        <v>8.6</v>
      </c>
      <c r="D19" s="98">
        <v>661363</v>
      </c>
      <c r="E19" s="99">
        <v>3.5</v>
      </c>
      <c r="F19" s="22"/>
    </row>
    <row r="20" spans="1:6" x14ac:dyDescent="0.25">
      <c r="A20" s="97" t="s">
        <v>114</v>
      </c>
      <c r="B20" s="98">
        <v>36377</v>
      </c>
      <c r="C20" s="99">
        <v>3</v>
      </c>
      <c r="D20" s="98">
        <v>397574</v>
      </c>
      <c r="E20" s="99">
        <v>0.2</v>
      </c>
      <c r="F20" s="96"/>
    </row>
    <row r="21" spans="1:6" x14ac:dyDescent="0.25">
      <c r="A21" s="97" t="s">
        <v>115</v>
      </c>
      <c r="B21" s="98">
        <v>3261</v>
      </c>
      <c r="C21" s="99">
        <v>-1.3</v>
      </c>
      <c r="D21" s="98">
        <v>36650</v>
      </c>
      <c r="E21" s="99">
        <v>-0.7</v>
      </c>
      <c r="F21" s="22"/>
    </row>
    <row r="22" spans="1:6" ht="25.5" x14ac:dyDescent="0.25">
      <c r="A22" s="97" t="s">
        <v>116</v>
      </c>
      <c r="B22" s="98">
        <v>22330</v>
      </c>
      <c r="C22" s="99">
        <v>4.2</v>
      </c>
      <c r="D22" s="98">
        <v>246356</v>
      </c>
      <c r="E22" s="99">
        <v>3.4</v>
      </c>
      <c r="F22" s="111"/>
    </row>
    <row r="23" spans="1:6" x14ac:dyDescent="0.25">
      <c r="A23" s="97" t="s">
        <v>117</v>
      </c>
      <c r="B23" s="98">
        <v>28820</v>
      </c>
      <c r="C23" s="99">
        <v>-8.3000000000000007</v>
      </c>
      <c r="D23" s="98">
        <v>340802</v>
      </c>
      <c r="E23" s="99">
        <v>-0.6</v>
      </c>
      <c r="F23" s="22"/>
    </row>
    <row r="24" spans="1:6" x14ac:dyDescent="0.25">
      <c r="A24" s="97" t="s">
        <v>118</v>
      </c>
      <c r="B24" s="98">
        <v>7619</v>
      </c>
      <c r="C24" s="99">
        <v>3.5</v>
      </c>
      <c r="D24" s="98">
        <v>86881</v>
      </c>
      <c r="E24" s="99">
        <v>1.3</v>
      </c>
      <c r="F24" s="22"/>
    </row>
    <row r="25" spans="1:6" x14ac:dyDescent="0.25">
      <c r="A25" s="112" t="s">
        <v>119</v>
      </c>
      <c r="B25" s="113">
        <v>10559</v>
      </c>
      <c r="C25" s="114">
        <v>7.1</v>
      </c>
      <c r="D25" s="113">
        <v>111995</v>
      </c>
      <c r="E25" s="114">
        <v>5</v>
      </c>
      <c r="F25" s="22"/>
    </row>
    <row r="26" spans="1:6" x14ac:dyDescent="0.25">
      <c r="A26" s="112" t="s">
        <v>120</v>
      </c>
      <c r="B26" s="113">
        <v>5248</v>
      </c>
      <c r="C26" s="114">
        <v>13.5</v>
      </c>
      <c r="D26" s="113">
        <v>55281</v>
      </c>
      <c r="E26" s="114">
        <v>3.3</v>
      </c>
      <c r="F26" s="106"/>
    </row>
    <row r="27" spans="1:6" x14ac:dyDescent="0.25">
      <c r="A27" s="112" t="s">
        <v>121</v>
      </c>
      <c r="B27" s="113">
        <v>3179</v>
      </c>
      <c r="C27" s="114">
        <v>14.9</v>
      </c>
      <c r="D27" s="113">
        <v>31010</v>
      </c>
      <c r="E27" s="114">
        <v>14.9</v>
      </c>
      <c r="F27" s="106"/>
    </row>
    <row r="28" spans="1:6" x14ac:dyDescent="0.25">
      <c r="A28" s="112" t="s">
        <v>122</v>
      </c>
      <c r="B28" s="113">
        <v>38734</v>
      </c>
      <c r="C28" s="114">
        <v>2.7</v>
      </c>
      <c r="D28" s="113">
        <v>431909</v>
      </c>
      <c r="E28" s="114">
        <v>4.9000000000000004</v>
      </c>
      <c r="F28" s="22"/>
    </row>
    <row r="29" spans="1:6" x14ac:dyDescent="0.25">
      <c r="A29" s="95"/>
      <c r="B29" s="101"/>
      <c r="C29" s="102"/>
      <c r="D29" s="101"/>
      <c r="E29" s="102"/>
      <c r="F29" s="22"/>
    </row>
    <row r="30" spans="1:6" x14ac:dyDescent="0.25">
      <c r="A30" s="23" t="s">
        <v>31</v>
      </c>
    </row>
  </sheetData>
  <mergeCells count="1">
    <mergeCell ref="G1:I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sommaire</vt:lpstr>
      <vt:lpstr>Figure 1 Collecte</vt:lpstr>
      <vt:lpstr>Figure 2 graphe collecte vache</vt:lpstr>
      <vt:lpstr>Figure 3 prix lait de vache</vt:lpstr>
      <vt:lpstr>Figure 4 prix bio et conv.</vt:lpstr>
      <vt:lpstr> Figure 5 collecte UE</vt:lpstr>
      <vt:lpstr>Figure 6 fabrications</vt:lpstr>
      <vt:lpstr>fig4_dates</vt:lpstr>
      <vt:lpstr>fig4_laitbio</vt:lpstr>
      <vt:lpstr>fig4_laitconv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LAMARQUE</dc:creator>
  <cp:lastModifiedBy>Emilie INCARDONA</cp:lastModifiedBy>
  <dcterms:created xsi:type="dcterms:W3CDTF">2024-10-31T13:15:56Z</dcterms:created>
  <dcterms:modified xsi:type="dcterms:W3CDTF">2025-03-10T13:56:02Z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