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theme/themeOverride1.xml" ContentType="application/vnd.openxmlformats-officedocument.themeOverride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01.robert-bobee\Documents\PAC\Bilan aides PAC\2025 06 primeur-dossier\FINAL\correctif bonus haie\"/>
    </mc:Choice>
  </mc:AlternateContent>
  <xr:revisionPtr revIDLastSave="0" documentId="13_ncr:1_{5A750F6A-3EAC-4891-A481-2779B4C57AE4}" xr6:coauthVersionLast="47" xr6:coauthVersionMax="47" xr10:uidLastSave="{00000000-0000-0000-0000-000000000000}"/>
  <bookViews>
    <workbookView xWindow="-28920" yWindow="-4680" windowWidth="29040" windowHeight="15720" tabRatio="764" xr2:uid="{00000000-000D-0000-FFFF-FFFF00000000}"/>
  </bookViews>
  <sheets>
    <sheet name="Sommaire" sheetId="23" r:id="rId1"/>
    <sheet name="Graphique  1" sheetId="1" r:id="rId2"/>
    <sheet name="Tableau 1" sheetId="15" r:id="rId3"/>
    <sheet name="Tableau 2" sheetId="6" r:id="rId4"/>
    <sheet name="Graphique 2" sheetId="11" r:id="rId5"/>
    <sheet name="Tableau 3" sheetId="16" r:id="rId6"/>
    <sheet name="Graphique 3" sheetId="3" r:id="rId7"/>
    <sheet name="Tableau 4" sheetId="8" r:id="rId8"/>
    <sheet name="Graphique 4" sheetId="10" r:id="rId9"/>
    <sheet name="Graphique 5" sheetId="18" r:id="rId10"/>
    <sheet name="Complément_écoregime" sheetId="21" r:id="rId11"/>
    <sheet name="Complément_aides_animales" sheetId="19" r:id="rId12"/>
    <sheet name="Complément_convergence" sheetId="4" r:id="rId13"/>
    <sheet name="Complément_OTEX" sheetId="22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8" i="4" l="1"/>
  <c r="C48" i="4"/>
  <c r="C10" i="19" l="1"/>
  <c r="D10" i="19"/>
  <c r="E10" i="19"/>
  <c r="F10" i="19"/>
  <c r="G10" i="19"/>
  <c r="H10" i="19"/>
  <c r="J9" i="3"/>
  <c r="J10" i="3"/>
  <c r="J11" i="3"/>
  <c r="J12" i="3"/>
  <c r="J13" i="3"/>
  <c r="J14" i="3"/>
  <c r="J15" i="3"/>
  <c r="J16" i="3"/>
  <c r="J17" i="3"/>
  <c r="J8" i="3"/>
  <c r="C11" i="16" l="1"/>
  <c r="D11" i="16"/>
  <c r="J23" i="15"/>
  <c r="I23" i="15"/>
  <c r="H23" i="15"/>
  <c r="E23" i="15"/>
  <c r="J22" i="15"/>
  <c r="I22" i="15"/>
  <c r="H22" i="15"/>
  <c r="E22" i="15"/>
  <c r="I13" i="15"/>
  <c r="K23" i="15" l="1"/>
  <c r="K22" i="15"/>
  <c r="J9" i="15" l="1"/>
  <c r="J10" i="15"/>
  <c r="J11" i="15"/>
  <c r="J12" i="15"/>
  <c r="J13" i="15"/>
  <c r="J14" i="15"/>
  <c r="J15" i="15"/>
  <c r="J16" i="15"/>
  <c r="J17" i="15"/>
  <c r="J18" i="15"/>
  <c r="J19" i="15"/>
  <c r="J20" i="15"/>
  <c r="J21" i="15"/>
  <c r="H21" i="15"/>
  <c r="H20" i="15"/>
  <c r="H19" i="15"/>
  <c r="H18" i="15"/>
  <c r="H16" i="15"/>
  <c r="H15" i="15"/>
  <c r="H14" i="15"/>
  <c r="H13" i="15"/>
  <c r="H12" i="15"/>
  <c r="H11" i="15"/>
  <c r="H10" i="15"/>
  <c r="H9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9" i="15"/>
  <c r="B31" i="11"/>
  <c r="B32" i="11"/>
  <c r="B30" i="11"/>
  <c r="H19" i="6"/>
  <c r="H18" i="6"/>
  <c r="H17" i="6"/>
  <c r="H16" i="6"/>
  <c r="H15" i="6"/>
  <c r="H14" i="6"/>
  <c r="H13" i="6"/>
  <c r="H12" i="6"/>
  <c r="H11" i="6"/>
  <c r="H10" i="6"/>
  <c r="E11" i="6"/>
  <c r="E12" i="6"/>
  <c r="E13" i="6"/>
  <c r="E14" i="6"/>
  <c r="E15" i="6"/>
  <c r="E16" i="6"/>
  <c r="E17" i="6"/>
  <c r="E18" i="6"/>
  <c r="E19" i="6"/>
  <c r="E10" i="6"/>
  <c r="I13" i="6" l="1"/>
  <c r="I14" i="6"/>
  <c r="I10" i="6"/>
  <c r="I15" i="6"/>
  <c r="I16" i="6"/>
  <c r="I12" i="6"/>
  <c r="I19" i="6"/>
  <c r="I17" i="6"/>
  <c r="I18" i="6"/>
  <c r="H20" i="6"/>
  <c r="I11" i="6"/>
  <c r="E20" i="6"/>
  <c r="I20" i="6" l="1"/>
  <c r="I18" i="15" l="1"/>
  <c r="K18" i="15" s="1"/>
  <c r="K13" i="15"/>
  <c r="I15" i="15"/>
  <c r="K15" i="15" s="1"/>
  <c r="I12" i="15"/>
  <c r="K12" i="15" s="1"/>
  <c r="I11" i="15"/>
  <c r="K11" i="15" s="1"/>
  <c r="I10" i="15"/>
  <c r="K10" i="15" s="1"/>
  <c r="I9" i="15"/>
  <c r="K9" i="15" s="1"/>
  <c r="I19" i="15"/>
  <c r="K19" i="15" s="1"/>
  <c r="I14" i="15"/>
  <c r="K14" i="15" s="1"/>
  <c r="I16" i="15"/>
  <c r="K16" i="15" s="1"/>
  <c r="I17" i="15"/>
  <c r="K17" i="15" s="1"/>
  <c r="I20" i="15"/>
  <c r="K20" i="15" s="1"/>
  <c r="I21" i="15"/>
  <c r="K21" i="15" s="1"/>
</calcChain>
</file>

<file path=xl/sharedStrings.xml><?xml version="1.0" encoding="utf-8"?>
<sst xmlns="http://schemas.openxmlformats.org/spreadsheetml/2006/main" count="443" uniqueCount="202">
  <si>
    <t>2022</t>
  </si>
  <si>
    <t>2023</t>
  </si>
  <si>
    <t>ichn</t>
  </si>
  <si>
    <t>bio</t>
  </si>
  <si>
    <t>maec</t>
  </si>
  <si>
    <t>100 - 150 ha</t>
  </si>
  <si>
    <t>150 - 200 ha</t>
  </si>
  <si>
    <t>52 - 100 ha</t>
  </si>
  <si>
    <t>&gt; 200 ha</t>
  </si>
  <si>
    <t>Classe_ecart</t>
  </si>
  <si>
    <t>&lt; -100%</t>
  </si>
  <si>
    <t>&gt;= 100%</t>
  </si>
  <si>
    <t>OTEX</t>
  </si>
  <si>
    <t>Paiement de base</t>
  </si>
  <si>
    <t>Paiement vert / écorégime</t>
  </si>
  <si>
    <t>Paiement redistributif</t>
  </si>
  <si>
    <t>Paiement JA</t>
  </si>
  <si>
    <t>Aides animales</t>
  </si>
  <si>
    <t>Aides végétales</t>
  </si>
  <si>
    <t>ICHN</t>
  </si>
  <si>
    <t>Assurance récolte</t>
  </si>
  <si>
    <t>Bio / MAEC</t>
  </si>
  <si>
    <t>année</t>
  </si>
  <si>
    <t>≤ 52 ha</t>
  </si>
  <si>
    <t xml:space="preserve">Paiement de base </t>
  </si>
  <si>
    <t>-100 à -95%</t>
  </si>
  <si>
    <t>-95 à -90%</t>
  </si>
  <si>
    <t>-90 à -85%</t>
  </si>
  <si>
    <t>-85 à -80%</t>
  </si>
  <si>
    <t>-80 à -75%</t>
  </si>
  <si>
    <t>-75 à -70%</t>
  </si>
  <si>
    <t>-70 à -65%</t>
  </si>
  <si>
    <t>-65 à -60%</t>
  </si>
  <si>
    <t>-60 à -55%</t>
  </si>
  <si>
    <t>-55 à -50%</t>
  </si>
  <si>
    <t>-50 à -45%</t>
  </si>
  <si>
    <t>-45 à -40%</t>
  </si>
  <si>
    <t>-40 à -35%</t>
  </si>
  <si>
    <t>-35 à -30%</t>
  </si>
  <si>
    <t>-30 à -25%</t>
  </si>
  <si>
    <t>-25 à -20%</t>
  </si>
  <si>
    <t>-20 à -15%</t>
  </si>
  <si>
    <t>-15 à -10%</t>
  </si>
  <si>
    <t>-10 à -5%</t>
  </si>
  <si>
    <t>-5 à -0%</t>
  </si>
  <si>
    <t>0 à 4%</t>
  </si>
  <si>
    <t>5 à 9%</t>
  </si>
  <si>
    <t>10 à 14%</t>
  </si>
  <si>
    <t>15 à 19%</t>
  </si>
  <si>
    <t>20 à 24%</t>
  </si>
  <si>
    <t>25 à 29%</t>
  </si>
  <si>
    <t>30 à 34%</t>
  </si>
  <si>
    <t>35 à 39%</t>
  </si>
  <si>
    <t>40 à 44%</t>
  </si>
  <si>
    <t>45 à 49%</t>
  </si>
  <si>
    <t>50 à 54%</t>
  </si>
  <si>
    <t>55 à 59%</t>
  </si>
  <si>
    <t>60 à 64%</t>
  </si>
  <si>
    <t>65 à 69%</t>
  </si>
  <si>
    <t>70 à 74%</t>
  </si>
  <si>
    <t>75 à 79%</t>
  </si>
  <si>
    <t>80 à 84%</t>
  </si>
  <si>
    <t>85 à 89%</t>
  </si>
  <si>
    <t>90 à 94%</t>
  </si>
  <si>
    <t>95 à 99%</t>
  </si>
  <si>
    <t>Nombre de bénéficiaires (millier)</t>
  </si>
  <si>
    <t>Effectifs primés (millier de têtes)</t>
  </si>
  <si>
    <t>Montants de l'aide (million d'euros)</t>
  </si>
  <si>
    <t>Grandes cultures</t>
  </si>
  <si>
    <t>Maraîchage / horticulture</t>
  </si>
  <si>
    <t>Viticulture</t>
  </si>
  <si>
    <t>Cultures fruitières</t>
  </si>
  <si>
    <t>Bovins lait</t>
  </si>
  <si>
    <t>Bovins viande</t>
  </si>
  <si>
    <t>Ovins / caprins</t>
  </si>
  <si>
    <t>Porcins / volailles</t>
  </si>
  <si>
    <t>Polyculture / Polyélevage</t>
  </si>
  <si>
    <t>BIO / MAEC</t>
  </si>
  <si>
    <t>Bovins mixtes</t>
  </si>
  <si>
    <t>Nombre de bénéficiaires</t>
  </si>
  <si>
    <t>Total</t>
  </si>
  <si>
    <t>Type d'aides</t>
  </si>
  <si>
    <t>Bovins mixte</t>
  </si>
  <si>
    <t>Polyculture / polyélevage</t>
  </si>
  <si>
    <t>2022- 2023</t>
  </si>
  <si>
    <t>ECHELLE</t>
  </si>
  <si>
    <t>Voie pratique Base</t>
  </si>
  <si>
    <t>Voie pratique Supérieur</t>
  </si>
  <si>
    <t>Voie certification Base</t>
  </si>
  <si>
    <t>Voie certification Supérieur</t>
  </si>
  <si>
    <t>Voie certification Bio</t>
  </si>
  <si>
    <t>Voie IAE Base</t>
  </si>
  <si>
    <t>Voie IAE Supérieur</t>
  </si>
  <si>
    <t>Nombre de benef de l'écorégime</t>
  </si>
  <si>
    <t>Champ : France métropolitaine</t>
  </si>
  <si>
    <t>Source : Agence de services et de paiements (ASP), traitements SSP-SRISE</t>
  </si>
  <si>
    <t>Montant (en million d'euros)</t>
  </si>
  <si>
    <t>1er pilier</t>
  </si>
  <si>
    <t>Montant (en €)</t>
  </si>
  <si>
    <t>Type d'aide</t>
  </si>
  <si>
    <t>paiement de base</t>
  </si>
  <si>
    <t>paiement redistributif</t>
  </si>
  <si>
    <t>paiement vert / écoregime</t>
  </si>
  <si>
    <t>Total des aides découplées</t>
  </si>
  <si>
    <t>paiement jeune agriculteur</t>
  </si>
  <si>
    <t>aides couplees végétales</t>
  </si>
  <si>
    <t>aides couplees animales</t>
  </si>
  <si>
    <t>Total des aides couplées</t>
  </si>
  <si>
    <t>Ensemble des aides</t>
  </si>
  <si>
    <t>Montant moyen</t>
  </si>
  <si>
    <t>Evolution</t>
  </si>
  <si>
    <t>euros</t>
  </si>
  <si>
    <t>%</t>
  </si>
  <si>
    <t>Montant total</t>
  </si>
  <si>
    <t>2023 (écorégime)</t>
  </si>
  <si>
    <t>2022 (paiement vert)</t>
  </si>
  <si>
    <t>Ensemble*</t>
  </si>
  <si>
    <t>* yc OTEX non connu</t>
  </si>
  <si>
    <t xml:space="preserve">Nombre de bénéficiaires </t>
  </si>
  <si>
    <t>Champ : France métropolitaine, bénéficiaires de l’écorégime en 2023</t>
  </si>
  <si>
    <t>Sources : Agreste, recensement agricole de 2020 (OTEX) et Agence de services et de paiements (ASP), traitements SSP-SRISE</t>
  </si>
  <si>
    <t>Montant moyen (en euros)</t>
  </si>
  <si>
    <t>% d'exploitations ayant connu</t>
  </si>
  <si>
    <t>Baisse≥ 30 %</t>
  </si>
  <si>
    <t>Baisse entre 10 et 30 %</t>
  </si>
  <si>
    <t>Baisse entre 5 et 10 %</t>
  </si>
  <si>
    <t>Hausse entre 5 et 10 %</t>
  </si>
  <si>
    <t>Hausse entre 10 et  30 %</t>
  </si>
  <si>
    <t xml:space="preserve">Hausse ≥ 30 % </t>
  </si>
  <si>
    <t>Hausse</t>
  </si>
  <si>
    <t>Baisse</t>
  </si>
  <si>
    <t>Aides stables</t>
  </si>
  <si>
    <t>** stable à plus ou moins 5 %</t>
  </si>
  <si>
    <t>évolution (%)</t>
  </si>
  <si>
    <t>assurance récolte</t>
  </si>
  <si>
    <t>Montant moyen par bénéficiaire (euros)</t>
  </si>
  <si>
    <t>* yc aide au veau sous la mère (4 millions d'euros en 2022 et en 2023)</t>
  </si>
  <si>
    <t>Moyenne des aides</t>
  </si>
  <si>
    <t>Médiane</t>
  </si>
  <si>
    <t>Premier quartile</t>
  </si>
  <si>
    <t>Troisième quartile</t>
  </si>
  <si>
    <t>Premier décile</t>
  </si>
  <si>
    <t>Neuvième décile</t>
  </si>
  <si>
    <t>Total du 1er pilier</t>
  </si>
  <si>
    <t>Lecture : Le paiement de base versé aux exploitants sur petites exploitations (52 ha ou moins) est passé de 2093 € en moyenne par bénéficiaire d'au moins une aide de la PAC en 2022 à 2518 € en moyenne par bénéficiaire de la PAC en 2023</t>
  </si>
  <si>
    <t>Bénéficiaires des aides animales</t>
  </si>
  <si>
    <t>Aides bovines*</t>
  </si>
  <si>
    <t>Aides caprines</t>
  </si>
  <si>
    <t>Aides ovines</t>
  </si>
  <si>
    <t>Champ : France métropolitaine, bénéficiaires de la PAC en 2022 et en 2023 (champ constant)</t>
  </si>
  <si>
    <t>Total*</t>
  </si>
  <si>
    <t>Part des bénéficiaires de la PAC en 2023 percevant une aide de l'écorégime, par orientation de production (OTEX)</t>
  </si>
  <si>
    <t>Nombre de bénéficiares de la PAC</t>
  </si>
  <si>
    <t>dont percevant l'écorégime (en %)</t>
  </si>
  <si>
    <t>Aides de la PAC en 2022 et en 2023</t>
  </si>
  <si>
    <t>Aides de la PAC en 2022 et 2023</t>
  </si>
  <si>
    <t>Montant total des aides en 2022 et 2023, par type d'aides</t>
  </si>
  <si>
    <t>Montants  et nombre de bénéficiaires des aides en 2022 et 2023, par type d'aides</t>
  </si>
  <si>
    <t>Montant moyen par bénéficiaire (en €)</t>
  </si>
  <si>
    <t>Bénéficiaires du paiement vert / écorégime selon la spécialisation de production (OTEX)</t>
  </si>
  <si>
    <t>Bénéficiaires des aides bovines*</t>
  </si>
  <si>
    <t>Nombre de bénéficiaires de la PAC en 2022 et en 2023  (champ constant)</t>
  </si>
  <si>
    <t>en euros</t>
  </si>
  <si>
    <t>Lecture : 35 000 exploitations spécialisées en élevages de bovins viande ont bénéficié de la PAC en 2022 et en 2023. Elles ont en moyenne perçu 10 985 € d'aide de base en 2022 par exploitation et 11 735 € en 2023.</t>
  </si>
  <si>
    <t>Hausse aides</t>
  </si>
  <si>
    <t>Baisse aides</t>
  </si>
  <si>
    <t>Stabilité aides (écart au plus de 5 %)</t>
  </si>
  <si>
    <t>Pour le graphique</t>
  </si>
  <si>
    <t>montant en euros</t>
  </si>
  <si>
    <t>Répartition des bénéficiaires de la PAC autour de la valeur moyenne d'aide découplée par hectare (en %)</t>
  </si>
  <si>
    <t>Nombre de bénéficiaires de la PAC en 2022 ou en 2023, selon l'OTEX au recensement agricole de 2020</t>
  </si>
  <si>
    <t>Lecture : Parmi les bénéficiaires de la PAC en 2023, 35 082 sont des exploitations spécialisées en bovins viande d'après le recensement agricole de 2020.</t>
  </si>
  <si>
    <t>Politique agricole commune (PAC)</t>
  </si>
  <si>
    <t>Données complémentaires :</t>
  </si>
  <si>
    <t>Graphiques et données associées du Primeur</t>
  </si>
  <si>
    <t>Tableaux du Primeur</t>
  </si>
  <si>
    <t>Second pilier</t>
  </si>
  <si>
    <t>Premier pilier</t>
  </si>
  <si>
    <t>Taille de l'exploitation</t>
  </si>
  <si>
    <t>Retour sommaire</t>
  </si>
  <si>
    <t>Lecture : le montant total des paiements complémentaires aux jeunes agriculteurs pour la campagne 2023 s'élève à 129 millions d'euros, en hausse de 70 % par rapport à 2022. En 2003, 27 900 exploitants en ont bénéficié, pour un montant moyen de 4600 € par bénéficiaire de cette aide.</t>
  </si>
  <si>
    <t>Part des bénéficiaires de la PAC en 2023 percevant une aide de l'écorégime, 
par orientation de production (OTEX)</t>
  </si>
  <si>
    <t>Ensemble des bénéficiaires d'aides découplées</t>
  </si>
  <si>
    <t>Graphique 1 : Montant total des aides en 2022 et 2023, par type d'aides</t>
  </si>
  <si>
    <t>Tableau 1 : Montants  et nombre de bénéficiaires des aides en 2022 et 2023, par type d'aides</t>
  </si>
  <si>
    <t>2nd pilier</t>
  </si>
  <si>
    <t>Tableau 2 : Bénéficiaires du paiement vert / écorégime selon la spécialisation de production (OTEX)</t>
  </si>
  <si>
    <t>Graphique 2 : Voie d’accès à l’écorégime en 2023 selon les filières de production (OTEX), et part des exploitations bénéficiaires ayant reçu le bonus haie</t>
  </si>
  <si>
    <t>Tableau 3 : Bénéficiaires des aides bovines</t>
  </si>
  <si>
    <t>Dispersion des aides de la PAC en 20222 et 2023 par exploitation selon leur orientation de production</t>
  </si>
  <si>
    <t>Graphique 5 : Dispersion des aides de la PAC en 2022 et 2023 par exploitation selon leur orientation de production</t>
  </si>
  <si>
    <t>Montant moyen des aides du premier pilier par bénéficiaire de la PAC, selon la taille des exploitations, en 2022 et 2023</t>
  </si>
  <si>
    <t>Graphique 3 : Montant moyen des aides du premier pilier par bénéficiaire de la PAC, selon la taille des exploitations, en 2022 et 2023</t>
  </si>
  <si>
    <t>Bénéficiaires des aides de la PAC à la fois en 2022 et en 2023, montant moyen des aides selon la spécialisation de production (OTEX)</t>
  </si>
  <si>
    <t>Tableau 4 : Bénéficiaires des aides de la PAC à la fois en 2022 et en 2023, montant moyen des aides selon la spécialisation de production (OTEX)</t>
  </si>
  <si>
    <t>Parmi les bénéficiaires des aides de la PAC à la fois en 2022 et en 2023, part ayant connu une hausse (baisse) des aides, selon la spécialisation de production (OTEX)</t>
  </si>
  <si>
    <t>Graphique 4 : Parmi les bénéficiaires des aides de la PAC à la fois en 2022 et en 2023, part ayant connu une hausse (baisse) des aides, selon la spécialisation de production (OTEX)</t>
  </si>
  <si>
    <t>Lecture : parmi les bénéficiaires de la PAC en 2022 et en 2023, en grandes cultures, les aides ont
baissé pour 32 % d’entre eux, sont restées stables pour 44 % et ont augmenté pour 23 %.</t>
  </si>
  <si>
    <t>Lecture : En 2023 (respectivement 2022), 9 % (resp. 11%) des bénéficaires des aides découplées avaient une valeur unitaire entre 15 et 20 % supérieure à la valeur moyenne nationale, qui vaut 206 € par ha (resp. 209 €/ha)</t>
  </si>
  <si>
    <t>aides animales : hors aide aux petits ruminants</t>
  </si>
  <si>
    <t>Les résultats présentés ici portent sur l’ensemble des aides directes du 1er pilier et la plupart des aides du 2nd pilier (MAEC surfacique, aide bio, ICHN, assurance récolte).</t>
  </si>
  <si>
    <t>Voie d’accès à l’écorégime en 2023 selon les filières de production (OTEX)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</si>
</sst>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  <numFmt numFmtId="167" formatCode="\+#,##0;\-#,##0"/>
  </numFmts>
  <fonts count="3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Marianne"/>
      <family val="3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9"/>
      <color rgb="FF000000"/>
      <name val="Marianne"/>
      <family val="3"/>
    </font>
    <font>
      <sz val="11"/>
      <color rgb="FFFF0000"/>
      <name val="Marianne"/>
      <family val="3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0" tint="-0.249977111117893"/>
      <name val="Calibri"/>
      <family val="2"/>
    </font>
    <font>
      <sz val="11"/>
      <color indexed="64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</font>
    <font>
      <u/>
      <sz val="10"/>
      <name val="Calibri"/>
      <family val="2"/>
      <scheme val="minor"/>
    </font>
    <font>
      <sz val="1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/>
      </patternFill>
    </fill>
    <fill>
      <patternFill patternType="solid">
        <fgColor rgb="FF70AD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7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9" fontId="8" fillId="0" borderId="0" applyBorder="0" applyAlignment="0" applyProtection="0"/>
    <xf numFmtId="43" fontId="6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240">
    <xf numFmtId="0" fontId="0" fillId="0" borderId="0" xfId="0"/>
    <xf numFmtId="0" fontId="0" fillId="0" borderId="0" xfId="0" applyFont="1"/>
    <xf numFmtId="0" fontId="12" fillId="0" borderId="0" xfId="0" applyFont="1"/>
    <xf numFmtId="0" fontId="13" fillId="0" borderId="0" xfId="0" applyFont="1"/>
    <xf numFmtId="0" fontId="18" fillId="0" borderId="0" xfId="0" applyFont="1"/>
    <xf numFmtId="3" fontId="18" fillId="0" borderId="0" xfId="0" applyNumberFormat="1" applyFont="1"/>
    <xf numFmtId="0" fontId="23" fillId="0" borderId="0" xfId="0" applyFont="1"/>
    <xf numFmtId="0" fontId="25" fillId="5" borderId="5" xfId="0" applyFont="1" applyFill="1" applyBorder="1" applyAlignment="1">
      <alignment horizontal="center"/>
    </xf>
    <xf numFmtId="0" fontId="22" fillId="5" borderId="5" xfId="0" applyFont="1" applyFill="1" applyBorder="1" applyAlignment="1">
      <alignment horizontal="center" vertical="center" wrapText="1"/>
    </xf>
    <xf numFmtId="3" fontId="25" fillId="5" borderId="1" xfId="0" applyNumberFormat="1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horizontal="center" vertical="center"/>
    </xf>
    <xf numFmtId="0" fontId="25" fillId="5" borderId="5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3" fontId="0" fillId="2" borderId="17" xfId="0" applyNumberFormat="1" applyFont="1" applyFill="1" applyBorder="1"/>
    <xf numFmtId="3" fontId="0" fillId="2" borderId="18" xfId="0" applyNumberFormat="1" applyFont="1" applyFill="1" applyBorder="1"/>
    <xf numFmtId="0" fontId="0" fillId="2" borderId="17" xfId="0" quotePrefix="1" applyFont="1" applyFill="1" applyBorder="1" applyAlignment="1">
      <alignment horizontal="center"/>
    </xf>
    <xf numFmtId="0" fontId="0" fillId="2" borderId="18" xfId="0" quotePrefix="1" applyFont="1" applyFill="1" applyBorder="1" applyAlignment="1">
      <alignment horizontal="center"/>
    </xf>
    <xf numFmtId="0" fontId="4" fillId="0" borderId="0" xfId="0" applyFont="1" applyFill="1"/>
    <xf numFmtId="0" fontId="0" fillId="0" borderId="0" xfId="0" applyFont="1" applyFill="1"/>
    <xf numFmtId="0" fontId="19" fillId="0" borderId="0" xfId="0" applyFont="1" applyFill="1"/>
    <xf numFmtId="0" fontId="25" fillId="5" borderId="5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24" fillId="0" borderId="0" xfId="13" applyFill="1" applyAlignment="1">
      <alignment vertical="center"/>
    </xf>
    <xf numFmtId="0" fontId="12" fillId="0" borderId="0" xfId="0" applyFont="1" applyFill="1"/>
    <xf numFmtId="0" fontId="14" fillId="0" borderId="0" xfId="0" applyFont="1" applyFill="1"/>
    <xf numFmtId="0" fontId="13" fillId="0" borderId="0" xfId="0" applyFont="1" applyFill="1"/>
    <xf numFmtId="0" fontId="0" fillId="0" borderId="0" xfId="0" applyFill="1"/>
    <xf numFmtId="0" fontId="10" fillId="0" borderId="0" xfId="0" applyFont="1" applyFill="1"/>
    <xf numFmtId="0" fontId="9" fillId="0" borderId="0" xfId="0" applyFont="1" applyFill="1"/>
    <xf numFmtId="0" fontId="16" fillId="0" borderId="0" xfId="0" applyFont="1" applyFill="1"/>
    <xf numFmtId="0" fontId="16" fillId="0" borderId="0" xfId="0" quotePrefix="1" applyFont="1" applyFill="1"/>
    <xf numFmtId="0" fontId="17" fillId="0" borderId="0" xfId="0" applyFont="1" applyFill="1"/>
    <xf numFmtId="9" fontId="16" fillId="0" borderId="0" xfId="0" applyNumberFormat="1" applyFont="1" applyFill="1"/>
    <xf numFmtId="9" fontId="9" fillId="0" borderId="0" xfId="0" applyNumberFormat="1" applyFont="1" applyFill="1"/>
    <xf numFmtId="3" fontId="13" fillId="0" borderId="12" xfId="0" applyNumberFormat="1" applyFont="1" applyFill="1" applyBorder="1"/>
    <xf numFmtId="0" fontId="11" fillId="0" borderId="0" xfId="0" applyFont="1" applyFill="1"/>
    <xf numFmtId="0" fontId="18" fillId="0" borderId="0" xfId="0" applyFont="1" applyFill="1"/>
    <xf numFmtId="0" fontId="0" fillId="0" borderId="0" xfId="0" applyFont="1" applyFill="1" applyBorder="1" applyAlignment="1">
      <alignment horizontal="left" vertical="center"/>
    </xf>
    <xf numFmtId="0" fontId="20" fillId="0" borderId="0" xfId="0" applyFont="1" applyFill="1"/>
    <xf numFmtId="3" fontId="13" fillId="0" borderId="1" xfId="0" applyNumberFormat="1" applyFont="1" applyFill="1" applyBorder="1"/>
    <xf numFmtId="3" fontId="15" fillId="0" borderId="17" xfId="0" applyNumberFormat="1" applyFont="1" applyFill="1" applyBorder="1"/>
    <xf numFmtId="9" fontId="13" fillId="0" borderId="17" xfId="6" applyFont="1" applyFill="1" applyBorder="1"/>
    <xf numFmtId="49" fontId="13" fillId="0" borderId="14" xfId="0" applyNumberFormat="1" applyFont="1" applyFill="1" applyBorder="1" applyAlignment="1">
      <alignment vertical="center"/>
    </xf>
    <xf numFmtId="3" fontId="13" fillId="0" borderId="14" xfId="0" applyNumberFormat="1" applyFont="1" applyFill="1" applyBorder="1"/>
    <xf numFmtId="9" fontId="13" fillId="0" borderId="14" xfId="6" applyFont="1" applyFill="1" applyBorder="1"/>
    <xf numFmtId="3" fontId="15" fillId="0" borderId="19" xfId="0" applyNumberFormat="1" applyFont="1" applyFill="1" applyBorder="1"/>
    <xf numFmtId="9" fontId="13" fillId="0" borderId="19" xfId="6" applyFont="1" applyFill="1" applyBorder="1"/>
    <xf numFmtId="49" fontId="13" fillId="0" borderId="15" xfId="0" applyNumberFormat="1" applyFont="1" applyFill="1" applyBorder="1" applyAlignment="1">
      <alignment vertical="center" wrapText="1"/>
    </xf>
    <xf numFmtId="3" fontId="13" fillId="0" borderId="15" xfId="0" applyNumberFormat="1" applyFont="1" applyFill="1" applyBorder="1"/>
    <xf numFmtId="9" fontId="13" fillId="0" borderId="15" xfId="6" applyFont="1" applyFill="1" applyBorder="1"/>
    <xf numFmtId="3" fontId="15" fillId="0" borderId="18" xfId="0" applyNumberFormat="1" applyFont="1" applyFill="1" applyBorder="1"/>
    <xf numFmtId="9" fontId="13" fillId="0" borderId="18" xfId="6" applyFont="1" applyFill="1" applyBorder="1"/>
    <xf numFmtId="49" fontId="13" fillId="0" borderId="12" xfId="0" applyNumberFormat="1" applyFont="1" applyFill="1" applyBorder="1" applyAlignment="1">
      <alignment vertical="center" wrapText="1"/>
    </xf>
    <xf numFmtId="9" fontId="13" fillId="0" borderId="12" xfId="6" applyFont="1" applyFill="1" applyBorder="1"/>
    <xf numFmtId="0" fontId="13" fillId="0" borderId="0" xfId="0" applyFont="1" applyFill="1" applyBorder="1"/>
    <xf numFmtId="3" fontId="20" fillId="0" borderId="4" xfId="0" applyNumberFormat="1" applyFont="1" applyFill="1" applyBorder="1"/>
    <xf numFmtId="0" fontId="21" fillId="4" borderId="17" xfId="0" quotePrefix="1" applyFont="1" applyFill="1" applyBorder="1" applyAlignment="1">
      <alignment horizontal="center"/>
    </xf>
    <xf numFmtId="3" fontId="21" fillId="4" borderId="17" xfId="0" applyNumberFormat="1" applyFont="1" applyFill="1" applyBorder="1"/>
    <xf numFmtId="0" fontId="21" fillId="4" borderId="18" xfId="0" quotePrefix="1" applyFont="1" applyFill="1" applyBorder="1" applyAlignment="1">
      <alignment horizontal="center"/>
    </xf>
    <xf numFmtId="3" fontId="21" fillId="4" borderId="18" xfId="0" applyNumberFormat="1" applyFont="1" applyFill="1" applyBorder="1"/>
    <xf numFmtId="0" fontId="24" fillId="0" borderId="0" xfId="13" applyFont="1" applyFill="1" applyAlignment="1">
      <alignment vertical="center"/>
    </xf>
    <xf numFmtId="0" fontId="6" fillId="0" borderId="0" xfId="0" applyFont="1" applyFill="1"/>
    <xf numFmtId="0" fontId="6" fillId="0" borderId="5" xfId="0" applyFont="1" applyFill="1" applyBorder="1"/>
    <xf numFmtId="0" fontId="1" fillId="0" borderId="5" xfId="0" applyFont="1" applyFill="1" applyBorder="1"/>
    <xf numFmtId="0" fontId="1" fillId="0" borderId="0" xfId="0" applyFont="1" applyFill="1"/>
    <xf numFmtId="0" fontId="6" fillId="0" borderId="0" xfId="0" applyFont="1" applyFill="1" applyBorder="1" applyAlignment="1">
      <alignment horizontal="left" vertical="center"/>
    </xf>
    <xf numFmtId="4" fontId="6" fillId="0" borderId="0" xfId="0" applyNumberFormat="1" applyFont="1" applyFill="1"/>
    <xf numFmtId="4" fontId="11" fillId="0" borderId="0" xfId="0" applyNumberFormat="1" applyFont="1" applyFill="1"/>
    <xf numFmtId="0" fontId="26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8" fillId="0" borderId="0" xfId="0" applyFont="1" applyFill="1" applyAlignment="1">
      <alignment vertical="center"/>
    </xf>
    <xf numFmtId="0" fontId="6" fillId="2" borderId="5" xfId="0" applyFont="1" applyFill="1" applyBorder="1" applyAlignment="1">
      <alignment vertical="center"/>
    </xf>
    <xf numFmtId="165" fontId="6" fillId="2" borderId="5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0" fontId="6" fillId="0" borderId="0" xfId="0" applyFont="1"/>
    <xf numFmtId="0" fontId="22" fillId="5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3" fontId="6" fillId="2" borderId="1" xfId="0" applyNumberFormat="1" applyFont="1" applyFill="1" applyBorder="1"/>
    <xf numFmtId="0" fontId="22" fillId="5" borderId="5" xfId="0" applyFont="1" applyFill="1" applyBorder="1" applyAlignment="1">
      <alignment horizontal="center" vertical="center"/>
    </xf>
    <xf numFmtId="0" fontId="27" fillId="0" borderId="0" xfId="0" applyFont="1" applyFill="1"/>
    <xf numFmtId="0" fontId="6" fillId="0" borderId="0" xfId="0" applyFont="1" applyFill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/>
    </xf>
    <xf numFmtId="3" fontId="6" fillId="0" borderId="14" xfId="0" applyNumberFormat="1" applyFont="1" applyFill="1" applyBorder="1"/>
    <xf numFmtId="3" fontId="6" fillId="0" borderId="0" xfId="0" applyNumberFormat="1" applyFont="1" applyFill="1" applyBorder="1"/>
    <xf numFmtId="0" fontId="1" fillId="0" borderId="14" xfId="0" applyFont="1" applyFill="1" applyBorder="1"/>
    <xf numFmtId="3" fontId="1" fillId="0" borderId="14" xfId="0" applyNumberFormat="1" applyFont="1" applyFill="1" applyBorder="1"/>
    <xf numFmtId="0" fontId="6" fillId="0" borderId="12" xfId="0" quotePrefix="1" applyFont="1" applyFill="1" applyBorder="1" applyAlignment="1">
      <alignment horizontal="center"/>
    </xf>
    <xf numFmtId="3" fontId="6" fillId="0" borderId="12" xfId="0" applyNumberFormat="1" applyFont="1" applyFill="1" applyBorder="1"/>
    <xf numFmtId="0" fontId="1" fillId="0" borderId="15" xfId="0" applyFont="1" applyFill="1" applyBorder="1"/>
    <xf numFmtId="3" fontId="1" fillId="0" borderId="15" xfId="0" applyNumberFormat="1" applyFont="1" applyFill="1" applyBorder="1"/>
    <xf numFmtId="0" fontId="1" fillId="0" borderId="16" xfId="0" applyFont="1" applyFill="1" applyBorder="1"/>
    <xf numFmtId="3" fontId="1" fillId="0" borderId="16" xfId="0" applyNumberFormat="1" applyFont="1" applyFill="1" applyBorder="1"/>
    <xf numFmtId="165" fontId="6" fillId="0" borderId="0" xfId="0" applyNumberFormat="1" applyFont="1" applyFill="1"/>
    <xf numFmtId="16" fontId="6" fillId="0" borderId="0" xfId="0" applyNumberFormat="1" applyFont="1" applyFill="1"/>
    <xf numFmtId="49" fontId="6" fillId="0" borderId="6" xfId="0" applyNumberFormat="1" applyFont="1" applyFill="1" applyBorder="1" applyAlignment="1">
      <alignment horizontal="center"/>
    </xf>
    <xf numFmtId="3" fontId="6" fillId="0" borderId="6" xfId="0" applyNumberFormat="1" applyFont="1" applyFill="1" applyBorder="1"/>
    <xf numFmtId="0" fontId="19" fillId="0" borderId="0" xfId="0" applyFont="1" applyFill="1" applyBorder="1"/>
    <xf numFmtId="49" fontId="6" fillId="0" borderId="12" xfId="0" applyNumberFormat="1" applyFont="1" applyFill="1" applyBorder="1" applyAlignment="1">
      <alignment horizontal="center"/>
    </xf>
    <xf numFmtId="3" fontId="19" fillId="0" borderId="0" xfId="0" applyNumberFormat="1" applyFont="1" applyFill="1" applyBorder="1"/>
    <xf numFmtId="0" fontId="22" fillId="5" borderId="5" xfId="0" applyFont="1" applyFill="1" applyBorder="1"/>
    <xf numFmtId="3" fontId="6" fillId="0" borderId="5" xfId="0" applyNumberFormat="1" applyFont="1" applyFill="1" applyBorder="1"/>
    <xf numFmtId="3" fontId="1" fillId="0" borderId="5" xfId="0" applyNumberFormat="1" applyFont="1" applyFill="1" applyBorder="1"/>
    <xf numFmtId="0" fontId="29" fillId="0" borderId="0" xfId="0" applyFont="1" applyFill="1"/>
    <xf numFmtId="0" fontId="30" fillId="0" borderId="0" xfId="0" applyFont="1" applyFill="1"/>
    <xf numFmtId="9" fontId="6" fillId="0" borderId="0" xfId="6" applyFont="1"/>
    <xf numFmtId="0" fontId="22" fillId="5" borderId="5" xfId="0" applyFont="1" applyFill="1" applyBorder="1" applyAlignment="1">
      <alignment horizontal="center"/>
    </xf>
    <xf numFmtId="0" fontId="18" fillId="2" borderId="5" xfId="0" applyFont="1" applyFill="1" applyBorder="1"/>
    <xf numFmtId="3" fontId="18" fillId="2" borderId="5" xfId="0" applyNumberFormat="1" applyFont="1" applyFill="1" applyBorder="1"/>
    <xf numFmtId="167" fontId="18" fillId="2" borderId="5" xfId="0" applyNumberFormat="1" applyFont="1" applyFill="1" applyBorder="1"/>
    <xf numFmtId="3" fontId="6" fillId="0" borderId="0" xfId="0" applyNumberFormat="1" applyFont="1"/>
    <xf numFmtId="4" fontId="6" fillId="0" borderId="0" xfId="0" applyNumberFormat="1" applyFont="1"/>
    <xf numFmtId="166" fontId="6" fillId="0" borderId="0" xfId="0" applyNumberFormat="1" applyFont="1"/>
    <xf numFmtId="0" fontId="18" fillId="2" borderId="6" xfId="0" applyFont="1" applyFill="1" applyBorder="1"/>
    <xf numFmtId="3" fontId="18" fillId="2" borderId="6" xfId="0" applyNumberFormat="1" applyFont="1" applyFill="1" applyBorder="1"/>
    <xf numFmtId="167" fontId="18" fillId="2" borderId="6" xfId="0" applyNumberFormat="1" applyFont="1" applyFill="1" applyBorder="1"/>
    <xf numFmtId="0" fontId="6" fillId="2" borderId="7" xfId="0" applyFont="1" applyFill="1" applyBorder="1"/>
    <xf numFmtId="3" fontId="6" fillId="2" borderId="7" xfId="0" applyNumberFormat="1" applyFont="1" applyFill="1" applyBorder="1"/>
    <xf numFmtId="167" fontId="6" fillId="2" borderId="7" xfId="0" applyNumberFormat="1" applyFont="1" applyFill="1" applyBorder="1"/>
    <xf numFmtId="9" fontId="6" fillId="0" borderId="0" xfId="0" applyNumberFormat="1" applyFont="1"/>
    <xf numFmtId="0" fontId="31" fillId="2" borderId="12" xfId="0" applyFont="1" applyFill="1" applyBorder="1"/>
    <xf numFmtId="3" fontId="31" fillId="2" borderId="12" xfId="0" applyNumberFormat="1" applyFont="1" applyFill="1" applyBorder="1"/>
    <xf numFmtId="167" fontId="31" fillId="2" borderId="12" xfId="0" applyNumberFormat="1" applyFont="1" applyFill="1" applyBorder="1"/>
    <xf numFmtId="0" fontId="6" fillId="2" borderId="6" xfId="0" applyFont="1" applyFill="1" applyBorder="1"/>
    <xf numFmtId="3" fontId="6" fillId="2" borderId="6" xfId="0" applyNumberFormat="1" applyFont="1" applyFill="1" applyBorder="1"/>
    <xf numFmtId="167" fontId="6" fillId="2" borderId="6" xfId="0" applyNumberFormat="1" applyFont="1" applyFill="1" applyBorder="1"/>
    <xf numFmtId="0" fontId="6" fillId="2" borderId="8" xfId="0" applyFont="1" applyFill="1" applyBorder="1"/>
    <xf numFmtId="3" fontId="6" fillId="2" borderId="8" xfId="0" applyNumberFormat="1" applyFont="1" applyFill="1" applyBorder="1"/>
    <xf numFmtId="167" fontId="6" fillId="2" borderId="8" xfId="0" applyNumberFormat="1" applyFont="1" applyFill="1" applyBorder="1"/>
    <xf numFmtId="3" fontId="6" fillId="0" borderId="0" xfId="0" applyNumberFormat="1" applyFont="1" applyFill="1"/>
    <xf numFmtId="3" fontId="32" fillId="0" borderId="0" xfId="0" applyNumberFormat="1" applyFont="1" applyFill="1"/>
    <xf numFmtId="9" fontId="6" fillId="0" borderId="0" xfId="6" applyNumberFormat="1" applyFont="1" applyFill="1"/>
    <xf numFmtId="9" fontId="6" fillId="0" borderId="0" xfId="6" applyFont="1" applyFill="1"/>
    <xf numFmtId="3" fontId="27" fillId="0" borderId="0" xfId="0" applyNumberFormat="1" applyFont="1" applyFill="1" applyBorder="1"/>
    <xf numFmtId="1" fontId="27" fillId="0" borderId="0" xfId="6" applyNumberFormat="1" applyFont="1" applyFill="1" applyBorder="1"/>
    <xf numFmtId="3" fontId="6" fillId="0" borderId="7" xfId="0" applyNumberFormat="1" applyFont="1" applyFill="1" applyBorder="1"/>
    <xf numFmtId="3" fontId="6" fillId="0" borderId="8" xfId="0" applyNumberFormat="1" applyFont="1" applyFill="1" applyBorder="1"/>
    <xf numFmtId="3" fontId="27" fillId="0" borderId="7" xfId="0" applyNumberFormat="1" applyFont="1" applyFill="1" applyBorder="1"/>
    <xf numFmtId="3" fontId="27" fillId="0" borderId="8" xfId="0" applyNumberFormat="1" applyFont="1" applyFill="1" applyBorder="1"/>
    <xf numFmtId="167" fontId="27" fillId="0" borderId="7" xfId="6" applyNumberFormat="1" applyFont="1" applyFill="1" applyBorder="1"/>
    <xf numFmtId="167" fontId="27" fillId="0" borderId="8" xfId="6" applyNumberFormat="1" applyFont="1" applyFill="1" applyBorder="1"/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18" fillId="6" borderId="5" xfId="0" applyFont="1" applyFill="1" applyBorder="1" applyAlignment="1">
      <alignment horizontal="left" vertical="center" wrapText="1"/>
    </xf>
    <xf numFmtId="3" fontId="18" fillId="6" borderId="5" xfId="0" applyNumberFormat="1" applyFont="1" applyFill="1" applyBorder="1"/>
    <xf numFmtId="166" fontId="18" fillId="6" borderId="5" xfId="12" applyNumberFormat="1" applyFont="1" applyFill="1" applyBorder="1"/>
    <xf numFmtId="166" fontId="33" fillId="6" borderId="5" xfId="12" applyNumberFormat="1" applyFont="1" applyFill="1" applyBorder="1"/>
    <xf numFmtId="167" fontId="33" fillId="6" borderId="5" xfId="6" applyNumberFormat="1" applyFont="1" applyFill="1" applyBorder="1"/>
    <xf numFmtId="0" fontId="21" fillId="7" borderId="17" xfId="0" quotePrefix="1" applyFont="1" applyFill="1" applyBorder="1" applyAlignment="1">
      <alignment horizontal="center"/>
    </xf>
    <xf numFmtId="3" fontId="21" fillId="7" borderId="17" xfId="0" applyNumberFormat="1" applyFont="1" applyFill="1" applyBorder="1"/>
    <xf numFmtId="0" fontId="21" fillId="7" borderId="18" xfId="0" quotePrefix="1" applyFont="1" applyFill="1" applyBorder="1" applyAlignment="1">
      <alignment horizontal="center"/>
    </xf>
    <xf numFmtId="3" fontId="21" fillId="7" borderId="18" xfId="0" applyNumberFormat="1" applyFont="1" applyFill="1" applyBorder="1"/>
    <xf numFmtId="0" fontId="0" fillId="7" borderId="5" xfId="0" applyFont="1" applyFill="1" applyBorder="1" applyAlignment="1">
      <alignment wrapText="1"/>
    </xf>
    <xf numFmtId="0" fontId="6" fillId="0" borderId="24" xfId="0" applyFont="1" applyFill="1" applyBorder="1" applyAlignment="1">
      <alignment vertical="center"/>
    </xf>
    <xf numFmtId="0" fontId="6" fillId="0" borderId="25" xfId="0" applyFont="1" applyFill="1" applyBorder="1" applyAlignment="1">
      <alignment vertical="center"/>
    </xf>
    <xf numFmtId="0" fontId="0" fillId="7" borderId="17" xfId="0" quotePrefix="1" applyFont="1" applyFill="1" applyBorder="1" applyAlignment="1">
      <alignment horizontal="center" vertical="center"/>
    </xf>
    <xf numFmtId="3" fontId="0" fillId="7" borderId="17" xfId="0" applyNumberFormat="1" applyFont="1" applyFill="1" applyBorder="1" applyAlignment="1">
      <alignment vertical="center"/>
    </xf>
    <xf numFmtId="0" fontId="0" fillId="7" borderId="18" xfId="0" quotePrefix="1" applyFont="1" applyFill="1" applyBorder="1" applyAlignment="1">
      <alignment horizontal="center" vertical="center"/>
    </xf>
    <xf numFmtId="3" fontId="0" fillId="7" borderId="18" xfId="0" applyNumberFormat="1" applyFont="1" applyFill="1" applyBorder="1" applyAlignment="1">
      <alignment vertical="center"/>
    </xf>
    <xf numFmtId="49" fontId="13" fillId="7" borderId="5" xfId="0" applyNumberFormat="1" applyFont="1" applyFill="1" applyBorder="1" applyAlignment="1">
      <alignment vertical="center" wrapText="1"/>
    </xf>
    <xf numFmtId="3" fontId="13" fillId="7" borderId="5" xfId="0" applyNumberFormat="1" applyFont="1" applyFill="1" applyBorder="1"/>
    <xf numFmtId="9" fontId="13" fillId="7" borderId="5" xfId="6" applyFont="1" applyFill="1" applyBorder="1"/>
    <xf numFmtId="0" fontId="6" fillId="7" borderId="14" xfId="0" quotePrefix="1" applyFont="1" applyFill="1" applyBorder="1" applyAlignment="1">
      <alignment horizontal="center"/>
    </xf>
    <xf numFmtId="3" fontId="6" fillId="7" borderId="14" xfId="0" applyNumberFormat="1" applyFont="1" applyFill="1" applyBorder="1"/>
    <xf numFmtId="0" fontId="6" fillId="7" borderId="12" xfId="0" quotePrefix="1" applyFont="1" applyFill="1" applyBorder="1" applyAlignment="1">
      <alignment horizontal="center"/>
    </xf>
    <xf numFmtId="3" fontId="6" fillId="7" borderId="12" xfId="0" applyNumberFormat="1" applyFont="1" applyFill="1" applyBorder="1"/>
    <xf numFmtId="0" fontId="1" fillId="7" borderId="5" xfId="0" applyFont="1" applyFill="1" applyBorder="1"/>
    <xf numFmtId="3" fontId="1" fillId="7" borderId="5" xfId="0" applyNumberFormat="1" applyFont="1" applyFill="1" applyBorder="1"/>
    <xf numFmtId="0" fontId="13" fillId="0" borderId="25" xfId="0" applyFont="1" applyFill="1" applyBorder="1"/>
    <xf numFmtId="0" fontId="13" fillId="0" borderId="14" xfId="0" applyFont="1" applyFill="1" applyBorder="1"/>
    <xf numFmtId="164" fontId="13" fillId="0" borderId="14" xfId="0" applyNumberFormat="1" applyFont="1" applyFill="1" applyBorder="1"/>
    <xf numFmtId="0" fontId="13" fillId="0" borderId="15" xfId="0" applyFont="1" applyFill="1" applyBorder="1"/>
    <xf numFmtId="164" fontId="13" fillId="0" borderId="15" xfId="0" applyNumberFormat="1" applyFont="1" applyFill="1" applyBorder="1"/>
    <xf numFmtId="0" fontId="13" fillId="0" borderId="12" xfId="0" applyFont="1" applyFill="1" applyBorder="1"/>
    <xf numFmtId="0" fontId="13" fillId="0" borderId="7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left" vertical="center"/>
    </xf>
    <xf numFmtId="9" fontId="13" fillId="0" borderId="7" xfId="6" applyFont="1" applyFill="1" applyBorder="1" applyAlignment="1">
      <alignment vertical="center"/>
    </xf>
    <xf numFmtId="9" fontId="14" fillId="0" borderId="12" xfId="6" applyFont="1" applyFill="1" applyBorder="1" applyAlignment="1">
      <alignment vertical="center"/>
    </xf>
    <xf numFmtId="9" fontId="13" fillId="0" borderId="6" xfId="6" applyFont="1" applyFill="1" applyBorder="1" applyAlignment="1">
      <alignment vertical="center"/>
    </xf>
    <xf numFmtId="0" fontId="25" fillId="5" borderId="11" xfId="0" applyFont="1" applyFill="1" applyBorder="1" applyAlignment="1">
      <alignment horizontal="left" vertical="center"/>
    </xf>
    <xf numFmtId="9" fontId="13" fillId="0" borderId="21" xfId="6" applyFont="1" applyFill="1" applyBorder="1" applyAlignment="1">
      <alignment vertical="center"/>
    </xf>
    <xf numFmtId="9" fontId="13" fillId="0" borderId="0" xfId="6" applyFont="1" applyFill="1" applyBorder="1" applyAlignment="1">
      <alignment vertical="center"/>
    </xf>
    <xf numFmtId="9" fontId="14" fillId="0" borderId="26" xfId="6" applyFont="1" applyFill="1" applyBorder="1" applyAlignment="1">
      <alignment vertical="center"/>
    </xf>
    <xf numFmtId="166" fontId="13" fillId="0" borderId="6" xfId="12" applyNumberFormat="1" applyFont="1" applyFill="1" applyBorder="1" applyAlignment="1">
      <alignment vertical="center"/>
    </xf>
    <xf numFmtId="166" fontId="13" fillId="0" borderId="7" xfId="12" applyNumberFormat="1" applyFont="1" applyFill="1" applyBorder="1" applyAlignment="1">
      <alignment vertical="center"/>
    </xf>
    <xf numFmtId="166" fontId="14" fillId="0" borderId="12" xfId="12" applyNumberFormat="1" applyFont="1" applyFill="1" applyBorder="1" applyAlignment="1">
      <alignment vertical="center"/>
    </xf>
    <xf numFmtId="0" fontId="27" fillId="0" borderId="0" xfId="0" applyFont="1"/>
    <xf numFmtId="0" fontId="34" fillId="0" borderId="0" xfId="13" applyFont="1"/>
    <xf numFmtId="0" fontId="6" fillId="7" borderId="5" xfId="0" applyFont="1" applyFill="1" applyBorder="1" applyAlignment="1">
      <alignment horizontal="left" vertical="center"/>
    </xf>
    <xf numFmtId="3" fontId="6" fillId="7" borderId="1" xfId="0" applyNumberFormat="1" applyFont="1" applyFill="1" applyBorder="1"/>
    <xf numFmtId="3" fontId="6" fillId="7" borderId="5" xfId="0" applyNumberFormat="1" applyFont="1" applyFill="1" applyBorder="1"/>
    <xf numFmtId="0" fontId="22" fillId="5" borderId="5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left" vertical="top"/>
    </xf>
    <xf numFmtId="0" fontId="18" fillId="0" borderId="7" xfId="0" applyFont="1" applyFill="1" applyBorder="1" applyAlignment="1">
      <alignment horizontal="left" vertical="top"/>
    </xf>
    <xf numFmtId="0" fontId="18" fillId="0" borderId="8" xfId="0" applyFont="1" applyFill="1" applyBorder="1" applyAlignment="1">
      <alignment horizontal="left" vertical="top"/>
    </xf>
    <xf numFmtId="0" fontId="22" fillId="5" borderId="9" xfId="0" applyFont="1" applyFill="1" applyBorder="1" applyAlignment="1">
      <alignment horizontal="center" vertical="top"/>
    </xf>
    <xf numFmtId="0" fontId="22" fillId="5" borderId="11" xfId="0" applyFont="1" applyFill="1" applyBorder="1" applyAlignment="1">
      <alignment horizontal="center" vertical="top"/>
    </xf>
    <xf numFmtId="0" fontId="22" fillId="5" borderId="10" xfId="0" applyFont="1" applyFill="1" applyBorder="1" applyAlignment="1">
      <alignment horizontal="center" vertical="top"/>
    </xf>
    <xf numFmtId="0" fontId="22" fillId="5" borderId="9" xfId="0" applyFont="1" applyFill="1" applyBorder="1" applyAlignment="1">
      <alignment horizontal="center" vertical="top" wrapText="1"/>
    </xf>
    <xf numFmtId="0" fontId="22" fillId="5" borderId="11" xfId="0" applyFont="1" applyFill="1" applyBorder="1" applyAlignment="1">
      <alignment horizontal="center" vertical="top" wrapText="1"/>
    </xf>
    <xf numFmtId="0" fontId="22" fillId="5" borderId="10" xfId="0" applyFont="1" applyFill="1" applyBorder="1" applyAlignment="1">
      <alignment horizontal="center" vertical="top" wrapText="1"/>
    </xf>
    <xf numFmtId="0" fontId="22" fillId="5" borderId="6" xfId="0" applyFont="1" applyFill="1" applyBorder="1" applyAlignment="1">
      <alignment horizontal="center" vertical="top"/>
    </xf>
    <xf numFmtId="0" fontId="22" fillId="5" borderId="8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wrapText="1"/>
    </xf>
    <xf numFmtId="0" fontId="22" fillId="5" borderId="23" xfId="0" applyFont="1" applyFill="1" applyBorder="1" applyAlignment="1">
      <alignment horizontal="center" vertical="center"/>
    </xf>
    <xf numFmtId="0" fontId="22" fillId="5" borderId="13" xfId="0" applyFont="1" applyFill="1" applyBorder="1" applyAlignment="1">
      <alignment horizontal="center" vertical="center"/>
    </xf>
    <xf numFmtId="0" fontId="22" fillId="5" borderId="22" xfId="0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 wrapText="1"/>
    </xf>
    <xf numFmtId="0" fontId="22" fillId="5" borderId="8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 wrapText="1"/>
    </xf>
    <xf numFmtId="49" fontId="6" fillId="0" borderId="21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7" borderId="5" xfId="0" applyNumberFormat="1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horizontal="center" vertical="center"/>
    </xf>
    <xf numFmtId="0" fontId="25" fillId="5" borderId="5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wrapText="1" shrinkToFit="1"/>
    </xf>
    <xf numFmtId="0" fontId="28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left" vertical="center" wrapText="1"/>
    </xf>
    <xf numFmtId="49" fontId="0" fillId="7" borderId="2" xfId="0" applyNumberFormat="1" applyFont="1" applyFill="1" applyBorder="1" applyAlignment="1">
      <alignment horizontal="center" vertical="center" wrapText="1"/>
    </xf>
    <xf numFmtId="49" fontId="0" fillId="7" borderId="3" xfId="0" applyNumberFormat="1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top" wrapText="1"/>
    </xf>
    <xf numFmtId="49" fontId="0" fillId="2" borderId="3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 shrinkToFit="1"/>
    </xf>
    <xf numFmtId="0" fontId="22" fillId="5" borderId="5" xfId="0" applyFont="1" applyFill="1" applyBorder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0" fontId="22" fillId="5" borderId="1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21" fillId="4" borderId="2" xfId="0" applyNumberFormat="1" applyFont="1" applyFill="1" applyBorder="1" applyAlignment="1">
      <alignment horizontal="center" vertical="center" wrapText="1"/>
    </xf>
    <xf numFmtId="49" fontId="21" fillId="4" borderId="3" xfId="0" applyNumberFormat="1" applyFont="1" applyFill="1" applyBorder="1" applyAlignment="1">
      <alignment horizontal="center" vertical="center" wrapText="1"/>
    </xf>
    <xf numFmtId="49" fontId="21" fillId="7" borderId="2" xfId="0" applyNumberFormat="1" applyFont="1" applyFill="1" applyBorder="1" applyAlignment="1">
      <alignment horizontal="center" vertical="center" wrapText="1"/>
    </xf>
    <xf numFmtId="49" fontId="21" fillId="7" borderId="3" xfId="0" applyNumberFormat="1" applyFont="1" applyFill="1" applyBorder="1" applyAlignment="1">
      <alignment horizontal="center" vertical="center" wrapText="1"/>
    </xf>
  </cellXfs>
  <cellStyles count="14">
    <cellStyle name="Lien hypertexte" xfId="13" builtinId="8"/>
    <cellStyle name="Milliers" xfId="12" builtinId="3"/>
    <cellStyle name="Milliers 2" xfId="7" xr:uid="{2A742D54-DEA9-4137-9E2F-EC5A7C8F019C}"/>
    <cellStyle name="Neutre 2" xfId="2" xr:uid="{7D38B05F-B92E-40BE-ABAA-45AAF8D1C3A2}"/>
    <cellStyle name="Normal" xfId="0" builtinId="0"/>
    <cellStyle name="Normal 2" xfId="3" xr:uid="{C06E8629-6E08-4AB0-A150-C12A93EEE6A7}"/>
    <cellStyle name="Normal 2 2" xfId="10" xr:uid="{CE150E01-F223-49CD-93B2-CF65D9BCF10F}"/>
    <cellStyle name="Normal 2 3" xfId="8" xr:uid="{4D81AE72-A1FA-430D-930A-16D61CC50E46}"/>
    <cellStyle name="Normal 3" xfId="4" xr:uid="{B66DD9FC-766E-48AD-B908-F87BECFC5956}"/>
    <cellStyle name="Normal 4" xfId="5" xr:uid="{6E88EA50-249B-41A9-ABF0-B137625B0C58}"/>
    <cellStyle name="Normal 5" xfId="1" xr:uid="{00D8F557-22DE-4F7A-9CBE-38AF620D8E73}"/>
    <cellStyle name="Pourcentage" xfId="6" builtinId="5"/>
    <cellStyle name="Pourcentage 2" xfId="9" xr:uid="{26422A3C-28C6-426C-B52C-FD22E8A3F6BF}"/>
    <cellStyle name="Pourcentage 2 2" xfId="11" xr:uid="{6D31EBA8-9FAF-4498-BFA9-A8C283C62B8E}"/>
  </cellStyles>
  <dxfs count="0"/>
  <tableStyles count="0" defaultTableStyle="TableStyleMedium2" defaultPivotStyle="PivotStyleLight16"/>
  <colors>
    <mruColors>
      <color rgb="FF70AD47"/>
      <color rgb="FFFFE0D5"/>
      <color rgb="FF5770BE"/>
      <color rgb="FFABB8DF"/>
      <color rgb="FF00C09B"/>
      <color rgb="FFFFD0C5"/>
      <color rgb="FFFFCABD"/>
      <color rgb="FFFFDBD3"/>
      <color rgb="FFFFB6A5"/>
      <color rgb="FFFF8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r>
              <a:rPr lang="fr-FR" baseline="0">
                <a:latin typeface="Marianne" panose="02000000000000000000" pitchFamily="50" charset="0"/>
              </a:rPr>
              <a:t>Montant total des aides de la PCAC en 2022 et 2023, </a:t>
            </a:r>
          </a:p>
          <a:p>
            <a:pPr>
              <a:defRPr>
                <a:latin typeface="Marianne" panose="02000000000000000000" pitchFamily="50" charset="0"/>
              </a:defRPr>
            </a:pPr>
            <a:r>
              <a:rPr lang="fr-FR" baseline="0">
                <a:latin typeface="Marianne" panose="02000000000000000000" pitchFamily="50" charset="0"/>
              </a:rPr>
              <a:t>par type d'aides</a:t>
            </a:r>
            <a:endParaRPr lang="fr-FR"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0.1180218156791665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9254927587926199"/>
          <c:y val="0.14121055318404546"/>
          <c:w val="0.4557899473814977"/>
          <c:h val="0.76703457389771501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'Graphique  1'!$C$8</c:f>
              <c:strCache>
                <c:ptCount val="1"/>
                <c:pt idx="0">
                  <c:v>Paiement de base</c:v>
                </c:pt>
              </c:strCache>
            </c:strRef>
          </c:tx>
          <c:spPr>
            <a:solidFill>
              <a:srgbClr val="169B6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'Graphique  1'!$D$7:$E$7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'Graphique  1'!$D$8:$E$8</c:f>
              <c:numCache>
                <c:formatCode>#,##0</c:formatCode>
                <c:ptCount val="2"/>
                <c:pt idx="0">
                  <c:v>2941.2908856500003</c:v>
                </c:pt>
                <c:pt idx="1">
                  <c:v>3081.1257163200003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E8-445D-8A47-C5E0D4FE8A82}"/>
            </c:ext>
          </c:extLst>
        </c:ser>
        <c:ser>
          <c:idx val="2"/>
          <c:order val="1"/>
          <c:tx>
            <c:strRef>
              <c:f>'Graphique  1'!$C$9</c:f>
              <c:strCache>
                <c:ptCount val="1"/>
                <c:pt idx="0">
                  <c:v>Paiement redistributif</c:v>
                </c:pt>
              </c:strCache>
            </c:strRef>
          </c:tx>
          <c:spPr>
            <a:solidFill>
              <a:srgbClr val="45AF8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'Graphique  1'!$D$7:$E$7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'Graphique  1'!$D$9:$E$9</c:f>
              <c:numCache>
                <c:formatCode>#,##0</c:formatCode>
                <c:ptCount val="2"/>
                <c:pt idx="0">
                  <c:v>673.52479348999998</c:v>
                </c:pt>
                <c:pt idx="1">
                  <c:v>669.87882721999893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E8-445D-8A47-C5E0D4FE8A82}"/>
            </c:ext>
          </c:extLst>
        </c:ser>
        <c:ser>
          <c:idx val="3"/>
          <c:order val="2"/>
          <c:tx>
            <c:strRef>
              <c:f>'Graphique  1'!$C$10</c:f>
              <c:strCache>
                <c:ptCount val="1"/>
                <c:pt idx="0">
                  <c:v>Paiement JA</c:v>
                </c:pt>
              </c:strCache>
            </c:strRef>
          </c:tx>
          <c:spPr>
            <a:solidFill>
              <a:srgbClr val="8BCD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'Graphique  1'!$D$7:$E$7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'Graphique  1'!$D$10:$E$10</c:f>
              <c:numCache>
                <c:formatCode>#,##0</c:formatCode>
                <c:ptCount val="2"/>
                <c:pt idx="0">
                  <c:v>76.400356340000002</c:v>
                </c:pt>
                <c:pt idx="1">
                  <c:v>129.56647077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E8-445D-8A47-C5E0D4FE8A82}"/>
            </c:ext>
          </c:extLst>
        </c:ser>
        <c:ser>
          <c:idx val="4"/>
          <c:order val="3"/>
          <c:tx>
            <c:strRef>
              <c:f>'Graphique  1'!$C$11</c:f>
              <c:strCache>
                <c:ptCount val="1"/>
                <c:pt idx="0">
                  <c:v>Paiement vert / écorégime</c:v>
                </c:pt>
              </c:strCache>
            </c:strRef>
          </c:tx>
          <c:spPr>
            <a:solidFill>
              <a:srgbClr val="AADAC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'Graphique  1'!$D$7:$E$7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'Graphique  1'!$D$11:$E$11</c:f>
              <c:numCache>
                <c:formatCode>#,##0</c:formatCode>
                <c:ptCount val="2"/>
                <c:pt idx="0">
                  <c:v>2029.58131598</c:v>
                </c:pt>
                <c:pt idx="1">
                  <c:v>1755.83952851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E8-445D-8A47-C5E0D4FE8A82}"/>
            </c:ext>
          </c:extLst>
        </c:ser>
        <c:ser>
          <c:idx val="5"/>
          <c:order val="4"/>
          <c:tx>
            <c:strRef>
              <c:f>'Graphique  1'!$C$12</c:f>
              <c:strCache>
                <c:ptCount val="1"/>
                <c:pt idx="0">
                  <c:v>Aides animales</c:v>
                </c:pt>
              </c:strCache>
            </c:strRef>
          </c:tx>
          <c:spPr>
            <a:solidFill>
              <a:srgbClr val="FDCF4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'Graphique  1'!$D$7:$E$7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'Graphique  1'!$D$12:$E$12</c:f>
              <c:numCache>
                <c:formatCode>#,##0</c:formatCode>
                <c:ptCount val="2"/>
                <c:pt idx="0">
                  <c:v>852.93384134000007</c:v>
                </c:pt>
                <c:pt idx="1">
                  <c:v>810.43156122000005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1E8-445D-8A47-C5E0D4FE8A82}"/>
            </c:ext>
          </c:extLst>
        </c:ser>
        <c:ser>
          <c:idx val="6"/>
          <c:order val="5"/>
          <c:tx>
            <c:strRef>
              <c:f>'Graphique  1'!$C$13</c:f>
              <c:strCache>
                <c:ptCount val="1"/>
                <c:pt idx="0">
                  <c:v>Aides végétales</c:v>
                </c:pt>
              </c:strCache>
            </c:strRef>
          </c:tx>
          <c:spPr>
            <a:solidFill>
              <a:srgbClr val="F7E0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'Graphique  1'!$D$7:$E$7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'Graphique  1'!$D$13:$E$13</c:f>
              <c:numCache>
                <c:formatCode>#,##0</c:formatCode>
                <c:ptCount val="2"/>
                <c:pt idx="0">
                  <c:v>160.07290277000001</c:v>
                </c:pt>
                <c:pt idx="1">
                  <c:v>188.63808196000002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1E8-445D-8A47-C5E0D4FE8A82}"/>
            </c:ext>
          </c:extLst>
        </c:ser>
        <c:ser>
          <c:idx val="0"/>
          <c:order val="6"/>
          <c:tx>
            <c:strRef>
              <c:f>'Graphique  1'!$C$14</c:f>
              <c:strCache>
                <c:ptCount val="1"/>
                <c:pt idx="0">
                  <c:v>ICHN</c:v>
                </c:pt>
              </c:strCache>
            </c:strRef>
          </c:tx>
          <c:spPr>
            <a:solidFill>
              <a:srgbClr val="5770BE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'Graphique  1'!$D$7:$E$7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'Graphique  1'!$D$14:$E$14</c:f>
              <c:numCache>
                <c:formatCode>#,##0</c:formatCode>
                <c:ptCount val="2"/>
                <c:pt idx="0">
                  <c:v>1061.5861527300001</c:v>
                </c:pt>
                <c:pt idx="1">
                  <c:v>1043.6360046499999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1E8-445D-8A47-C5E0D4FE8A82}"/>
            </c:ext>
          </c:extLst>
        </c:ser>
        <c:ser>
          <c:idx val="7"/>
          <c:order val="7"/>
          <c:tx>
            <c:strRef>
              <c:f>'Graphique  1'!$C$15</c:f>
              <c:strCache>
                <c:ptCount val="1"/>
                <c:pt idx="0">
                  <c:v>Assurance récolte</c:v>
                </c:pt>
              </c:strCache>
            </c:strRef>
          </c:tx>
          <c:spPr>
            <a:solidFill>
              <a:srgbClr val="798DC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'Graphique  1'!$D$7:$E$7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'Graphique  1'!$D$15:$E$15</c:f>
              <c:numCache>
                <c:formatCode>#,##0</c:formatCode>
                <c:ptCount val="2"/>
                <c:pt idx="0">
                  <c:v>195.23526153999998</c:v>
                </c:pt>
                <c:pt idx="1">
                  <c:v>343.59988156999998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1E8-445D-8A47-C5E0D4FE8A82}"/>
            </c:ext>
          </c:extLst>
        </c:ser>
        <c:ser>
          <c:idx val="8"/>
          <c:order val="8"/>
          <c:tx>
            <c:strRef>
              <c:f>'Graphique  1'!$C$16</c:f>
              <c:strCache>
                <c:ptCount val="1"/>
                <c:pt idx="0">
                  <c:v>Bio / MAEC</c:v>
                </c:pt>
              </c:strCache>
            </c:strRef>
          </c:tx>
          <c:spPr>
            <a:solidFill>
              <a:srgbClr val="ABB8D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'Graphique  1'!$D$7:$E$7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'Graphique  1'!$D$16:$E$16</c:f>
              <c:numCache>
                <c:formatCode>#,##0</c:formatCode>
                <c:ptCount val="2"/>
                <c:pt idx="0">
                  <c:v>494.68698335000005</c:v>
                </c:pt>
                <c:pt idx="1">
                  <c:v>469.49233282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1E8-445D-8A47-C5E0D4FE8A8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100"/>
        <c:axId val="233515215"/>
        <c:axId val="233517295"/>
      </c:barChart>
      <c:catAx>
        <c:axId val="233515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233517295"/>
        <c:crosses val="autoZero"/>
        <c:auto val="1"/>
        <c:lblAlgn val="ctr"/>
        <c:lblOffset val="100"/>
        <c:noMultiLvlLbl val="0"/>
      </c:catAx>
      <c:valAx>
        <c:axId val="2335172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fr-FR">
                    <a:latin typeface="Marianne" panose="02000000000000000000" pitchFamily="50" charset="0"/>
                  </a:rPr>
                  <a:t>Montant</a:t>
                </a:r>
                <a:r>
                  <a:rPr lang="fr-FR" baseline="0">
                    <a:latin typeface="Marianne" panose="02000000000000000000" pitchFamily="50" charset="0"/>
                  </a:rPr>
                  <a:t> (en million d'euros)</a:t>
                </a:r>
                <a:endParaRPr lang="fr-FR">
                  <a:latin typeface="Marianne" panose="02000000000000000000" pitchFamily="50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2335152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7083238829121072"/>
          <c:y val="0.19794915383953351"/>
          <c:w val="0.30916959840179448"/>
          <c:h val="0.752301370884521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Voie d’accès à l’écorégime en 2023 selon les filières de production (OTEX)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657460477752709"/>
          <c:y val="9.668292018857709E-2"/>
          <c:w val="0.86840728512646814"/>
          <c:h val="0.71500474122509761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'Graphique 2'!$C$36</c:f>
              <c:strCache>
                <c:ptCount val="1"/>
                <c:pt idx="0">
                  <c:v>Voie pratique Base</c:v>
                </c:pt>
              </c:strCache>
            </c:strRef>
          </c:tx>
          <c:spPr>
            <a:solidFill>
              <a:srgbClr val="8BCDB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2'!$B$37:$B$47</c:f>
              <c:strCache>
                <c:ptCount val="11"/>
                <c:pt idx="0">
                  <c:v>Grandes cultures</c:v>
                </c:pt>
                <c:pt idx="1">
                  <c:v>Maraîchage / horticulture</c:v>
                </c:pt>
                <c:pt idx="2">
                  <c:v>Viticulture</c:v>
                </c:pt>
                <c:pt idx="3">
                  <c:v>Cultures fruitières</c:v>
                </c:pt>
                <c:pt idx="4">
                  <c:v>Bovins lait</c:v>
                </c:pt>
                <c:pt idx="5">
                  <c:v>Bovins viande</c:v>
                </c:pt>
                <c:pt idx="6">
                  <c:v>Bovins mixtes</c:v>
                </c:pt>
                <c:pt idx="7">
                  <c:v>Ovins / caprins</c:v>
                </c:pt>
                <c:pt idx="8">
                  <c:v>Porcins / volailles</c:v>
                </c:pt>
                <c:pt idx="9">
                  <c:v>Polyculture / Polyélevage</c:v>
                </c:pt>
                <c:pt idx="10">
                  <c:v>Ensemble*</c:v>
                </c:pt>
              </c:strCache>
            </c:strRef>
          </c:cat>
          <c:val>
            <c:numRef>
              <c:f>'Graphique 2'!$C$37:$C$47</c:f>
              <c:numCache>
                <c:formatCode>0%</c:formatCode>
                <c:ptCount val="11"/>
                <c:pt idx="0">
                  <c:v>0.11</c:v>
                </c:pt>
                <c:pt idx="1">
                  <c:v>0.03</c:v>
                </c:pt>
                <c:pt idx="2">
                  <c:v>0.03</c:v>
                </c:pt>
                <c:pt idx="3">
                  <c:v>0.06</c:v>
                </c:pt>
                <c:pt idx="4">
                  <c:v>0.04</c:v>
                </c:pt>
                <c:pt idx="5">
                  <c:v>0.01</c:v>
                </c:pt>
                <c:pt idx="6">
                  <c:v>0.04</c:v>
                </c:pt>
                <c:pt idx="7">
                  <c:v>0.01</c:v>
                </c:pt>
                <c:pt idx="8">
                  <c:v>0.08</c:v>
                </c:pt>
                <c:pt idx="9">
                  <c:v>7.0000000000000007E-2</c:v>
                </c:pt>
                <c:pt idx="1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41-44FC-B03E-AE51125D7589}"/>
            </c:ext>
          </c:extLst>
        </c:ser>
        <c:ser>
          <c:idx val="1"/>
          <c:order val="1"/>
          <c:tx>
            <c:strRef>
              <c:f>'Graphique 2'!$D$36</c:f>
              <c:strCache>
                <c:ptCount val="1"/>
                <c:pt idx="0">
                  <c:v>Voie pratique Supérieur</c:v>
                </c:pt>
              </c:strCache>
            </c:strRef>
          </c:tx>
          <c:spPr>
            <a:solidFill>
              <a:srgbClr val="00C09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2'!$B$37:$B$47</c:f>
              <c:strCache>
                <c:ptCount val="11"/>
                <c:pt idx="0">
                  <c:v>Grandes cultures</c:v>
                </c:pt>
                <c:pt idx="1">
                  <c:v>Maraîchage / horticulture</c:v>
                </c:pt>
                <c:pt idx="2">
                  <c:v>Viticulture</c:v>
                </c:pt>
                <c:pt idx="3">
                  <c:v>Cultures fruitières</c:v>
                </c:pt>
                <c:pt idx="4">
                  <c:v>Bovins lait</c:v>
                </c:pt>
                <c:pt idx="5">
                  <c:v>Bovins viande</c:v>
                </c:pt>
                <c:pt idx="6">
                  <c:v>Bovins mixtes</c:v>
                </c:pt>
                <c:pt idx="7">
                  <c:v>Ovins / caprins</c:v>
                </c:pt>
                <c:pt idx="8">
                  <c:v>Porcins / volailles</c:v>
                </c:pt>
                <c:pt idx="9">
                  <c:v>Polyculture / Polyélevage</c:v>
                </c:pt>
                <c:pt idx="10">
                  <c:v>Ensemble*</c:v>
                </c:pt>
              </c:strCache>
            </c:strRef>
          </c:cat>
          <c:val>
            <c:numRef>
              <c:f>'Graphique 2'!$D$37:$D$47</c:f>
              <c:numCache>
                <c:formatCode>0%</c:formatCode>
                <c:ptCount val="11"/>
                <c:pt idx="0">
                  <c:v>0.75</c:v>
                </c:pt>
                <c:pt idx="1">
                  <c:v>0.44</c:v>
                </c:pt>
                <c:pt idx="2">
                  <c:v>0.08</c:v>
                </c:pt>
                <c:pt idx="3">
                  <c:v>0.42</c:v>
                </c:pt>
                <c:pt idx="4">
                  <c:v>0.8</c:v>
                </c:pt>
                <c:pt idx="5">
                  <c:v>0.85</c:v>
                </c:pt>
                <c:pt idx="6">
                  <c:v>0.84</c:v>
                </c:pt>
                <c:pt idx="7">
                  <c:v>0.83</c:v>
                </c:pt>
                <c:pt idx="8">
                  <c:v>0.68</c:v>
                </c:pt>
                <c:pt idx="9">
                  <c:v>0.73</c:v>
                </c:pt>
                <c:pt idx="10">
                  <c:v>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41-44FC-B03E-AE51125D7589}"/>
            </c:ext>
          </c:extLst>
        </c:ser>
        <c:ser>
          <c:idx val="7"/>
          <c:order val="2"/>
          <c:tx>
            <c:strRef>
              <c:f>'Graphique 2'!$E$36</c:f>
              <c:strCache>
                <c:ptCount val="1"/>
                <c:pt idx="0">
                  <c:v>Voie certification Base</c:v>
                </c:pt>
              </c:strCache>
            </c:strRef>
          </c:tx>
          <c:spPr>
            <a:solidFill>
              <a:srgbClr val="FFDBD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2'!$B$37:$B$47</c:f>
              <c:strCache>
                <c:ptCount val="11"/>
                <c:pt idx="0">
                  <c:v>Grandes cultures</c:v>
                </c:pt>
                <c:pt idx="1">
                  <c:v>Maraîchage / horticulture</c:v>
                </c:pt>
                <c:pt idx="2">
                  <c:v>Viticulture</c:v>
                </c:pt>
                <c:pt idx="3">
                  <c:v>Cultures fruitières</c:v>
                </c:pt>
                <c:pt idx="4">
                  <c:v>Bovins lait</c:v>
                </c:pt>
                <c:pt idx="5">
                  <c:v>Bovins viande</c:v>
                </c:pt>
                <c:pt idx="6">
                  <c:v>Bovins mixtes</c:v>
                </c:pt>
                <c:pt idx="7">
                  <c:v>Ovins / caprins</c:v>
                </c:pt>
                <c:pt idx="8">
                  <c:v>Porcins / volailles</c:v>
                </c:pt>
                <c:pt idx="9">
                  <c:v>Polyculture / Polyélevage</c:v>
                </c:pt>
                <c:pt idx="10">
                  <c:v>Ensemble*</c:v>
                </c:pt>
              </c:strCache>
            </c:strRef>
          </c:cat>
          <c:val>
            <c:numRef>
              <c:f>'Graphique 2'!$E$37:$E$47</c:f>
              <c:numCache>
                <c:formatCode>0%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41-44FC-B03E-AE51125D7589}"/>
            </c:ext>
          </c:extLst>
        </c:ser>
        <c:ser>
          <c:idx val="3"/>
          <c:order val="3"/>
          <c:tx>
            <c:strRef>
              <c:f>'Graphique 2'!$F$36</c:f>
              <c:strCache>
                <c:ptCount val="1"/>
                <c:pt idx="0">
                  <c:v>Voie certification Supérieur</c:v>
                </c:pt>
              </c:strCache>
            </c:strRef>
          </c:tx>
          <c:spPr>
            <a:solidFill>
              <a:srgbClr val="FFD0C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2'!$B$37:$B$47</c:f>
              <c:strCache>
                <c:ptCount val="11"/>
                <c:pt idx="0">
                  <c:v>Grandes cultures</c:v>
                </c:pt>
                <c:pt idx="1">
                  <c:v>Maraîchage / horticulture</c:v>
                </c:pt>
                <c:pt idx="2">
                  <c:v>Viticulture</c:v>
                </c:pt>
                <c:pt idx="3">
                  <c:v>Cultures fruitières</c:v>
                </c:pt>
                <c:pt idx="4">
                  <c:v>Bovins lait</c:v>
                </c:pt>
                <c:pt idx="5">
                  <c:v>Bovins viande</c:v>
                </c:pt>
                <c:pt idx="6">
                  <c:v>Bovins mixtes</c:v>
                </c:pt>
                <c:pt idx="7">
                  <c:v>Ovins / caprins</c:v>
                </c:pt>
                <c:pt idx="8">
                  <c:v>Porcins / volailles</c:v>
                </c:pt>
                <c:pt idx="9">
                  <c:v>Polyculture / Polyélevage</c:v>
                </c:pt>
                <c:pt idx="10">
                  <c:v>Ensemble*</c:v>
                </c:pt>
              </c:strCache>
            </c:strRef>
          </c:cat>
          <c:val>
            <c:numRef>
              <c:f>'Graphique 2'!$F$37:$F$47</c:f>
              <c:numCache>
                <c:formatCode>0%</c:formatCode>
                <c:ptCount val="11"/>
                <c:pt idx="0">
                  <c:v>0.02</c:v>
                </c:pt>
                <c:pt idx="1">
                  <c:v>7.0000000000000007E-2</c:v>
                </c:pt>
                <c:pt idx="2">
                  <c:v>0.51</c:v>
                </c:pt>
                <c:pt idx="3">
                  <c:v>0.21</c:v>
                </c:pt>
                <c:pt idx="4">
                  <c:v>0.02</c:v>
                </c:pt>
                <c:pt idx="5">
                  <c:v>0.05</c:v>
                </c:pt>
                <c:pt idx="6">
                  <c:v>0.04</c:v>
                </c:pt>
                <c:pt idx="7">
                  <c:v>0.03</c:v>
                </c:pt>
                <c:pt idx="8">
                  <c:v>0.03</c:v>
                </c:pt>
                <c:pt idx="9">
                  <c:v>0.05</c:v>
                </c:pt>
                <c:pt idx="1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41-44FC-B03E-AE51125D7589}"/>
            </c:ext>
          </c:extLst>
        </c:ser>
        <c:ser>
          <c:idx val="4"/>
          <c:order val="4"/>
          <c:tx>
            <c:strRef>
              <c:f>'Graphique 2'!$G$36</c:f>
              <c:strCache>
                <c:ptCount val="1"/>
                <c:pt idx="0">
                  <c:v>Voie certification Bio</c:v>
                </c:pt>
              </c:strCache>
            </c:strRef>
          </c:tx>
          <c:spPr>
            <a:solidFill>
              <a:srgbClr val="FFB6A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2'!$B$37:$B$47</c:f>
              <c:strCache>
                <c:ptCount val="11"/>
                <c:pt idx="0">
                  <c:v>Grandes cultures</c:v>
                </c:pt>
                <c:pt idx="1">
                  <c:v>Maraîchage / horticulture</c:v>
                </c:pt>
                <c:pt idx="2">
                  <c:v>Viticulture</c:v>
                </c:pt>
                <c:pt idx="3">
                  <c:v>Cultures fruitières</c:v>
                </c:pt>
                <c:pt idx="4">
                  <c:v>Bovins lait</c:v>
                </c:pt>
                <c:pt idx="5">
                  <c:v>Bovins viande</c:v>
                </c:pt>
                <c:pt idx="6">
                  <c:v>Bovins mixtes</c:v>
                </c:pt>
                <c:pt idx="7">
                  <c:v>Ovins / caprins</c:v>
                </c:pt>
                <c:pt idx="8">
                  <c:v>Porcins / volailles</c:v>
                </c:pt>
                <c:pt idx="9">
                  <c:v>Polyculture / Polyélevage</c:v>
                </c:pt>
                <c:pt idx="10">
                  <c:v>Ensemble*</c:v>
                </c:pt>
              </c:strCache>
            </c:strRef>
          </c:cat>
          <c:val>
            <c:numRef>
              <c:f>'Graphique 2'!$G$37:$G$47</c:f>
              <c:numCache>
                <c:formatCode>0%</c:formatCode>
                <c:ptCount val="11"/>
                <c:pt idx="0">
                  <c:v>7.0000000000000007E-2</c:v>
                </c:pt>
                <c:pt idx="1">
                  <c:v>0.39</c:v>
                </c:pt>
                <c:pt idx="2">
                  <c:v>0.18</c:v>
                </c:pt>
                <c:pt idx="3">
                  <c:v>0.26</c:v>
                </c:pt>
                <c:pt idx="4">
                  <c:v>0.11</c:v>
                </c:pt>
                <c:pt idx="5">
                  <c:v>0.08</c:v>
                </c:pt>
                <c:pt idx="6">
                  <c:v>0.06</c:v>
                </c:pt>
                <c:pt idx="7">
                  <c:v>0.12</c:v>
                </c:pt>
                <c:pt idx="8">
                  <c:v>0.11</c:v>
                </c:pt>
                <c:pt idx="9">
                  <c:v>0.11</c:v>
                </c:pt>
                <c:pt idx="1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41-44FC-B03E-AE51125D7589}"/>
            </c:ext>
          </c:extLst>
        </c:ser>
        <c:ser>
          <c:idx val="5"/>
          <c:order val="5"/>
          <c:tx>
            <c:strRef>
              <c:f>'Graphique 2'!$H$36</c:f>
              <c:strCache>
                <c:ptCount val="1"/>
                <c:pt idx="0">
                  <c:v>Voie IAE Base</c:v>
                </c:pt>
              </c:strCache>
            </c:strRef>
          </c:tx>
          <c:spPr>
            <a:solidFill>
              <a:srgbClr val="ABB8D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2'!$B$37:$B$47</c:f>
              <c:strCache>
                <c:ptCount val="11"/>
                <c:pt idx="0">
                  <c:v>Grandes cultures</c:v>
                </c:pt>
                <c:pt idx="1">
                  <c:v>Maraîchage / horticulture</c:v>
                </c:pt>
                <c:pt idx="2">
                  <c:v>Viticulture</c:v>
                </c:pt>
                <c:pt idx="3">
                  <c:v>Cultures fruitières</c:v>
                </c:pt>
                <c:pt idx="4">
                  <c:v>Bovins lait</c:v>
                </c:pt>
                <c:pt idx="5">
                  <c:v>Bovins viande</c:v>
                </c:pt>
                <c:pt idx="6">
                  <c:v>Bovins mixtes</c:v>
                </c:pt>
                <c:pt idx="7">
                  <c:v>Ovins / caprins</c:v>
                </c:pt>
                <c:pt idx="8">
                  <c:v>Porcins / volailles</c:v>
                </c:pt>
                <c:pt idx="9">
                  <c:v>Polyculture / Polyélevage</c:v>
                </c:pt>
                <c:pt idx="10">
                  <c:v>Ensemble*</c:v>
                </c:pt>
              </c:strCache>
            </c:strRef>
          </c:cat>
          <c:val>
            <c:numRef>
              <c:f>'Graphique 2'!$H$37:$H$47</c:f>
              <c:numCache>
                <c:formatCode>0%</c:formatCode>
                <c:ptCount val="11"/>
                <c:pt idx="0">
                  <c:v>0.01</c:v>
                </c:pt>
                <c:pt idx="1">
                  <c:v>0.01</c:v>
                </c:pt>
                <c:pt idx="2">
                  <c:v>0.05</c:v>
                </c:pt>
                <c:pt idx="3">
                  <c:v>0.01</c:v>
                </c:pt>
                <c:pt idx="4">
                  <c:v>0.01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0.03</c:v>
                </c:pt>
                <c:pt idx="9">
                  <c:v>0.01</c:v>
                </c:pt>
                <c:pt idx="1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C41-44FC-B03E-AE51125D7589}"/>
            </c:ext>
          </c:extLst>
        </c:ser>
        <c:ser>
          <c:idx val="6"/>
          <c:order val="6"/>
          <c:tx>
            <c:strRef>
              <c:f>'Graphique 2'!$I$36</c:f>
              <c:strCache>
                <c:ptCount val="1"/>
                <c:pt idx="0">
                  <c:v>Voie IAE Supérieur</c:v>
                </c:pt>
              </c:strCache>
            </c:strRef>
          </c:tx>
          <c:spPr>
            <a:solidFill>
              <a:srgbClr val="5770BE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2'!$B$37:$B$47</c:f>
              <c:strCache>
                <c:ptCount val="11"/>
                <c:pt idx="0">
                  <c:v>Grandes cultures</c:v>
                </c:pt>
                <c:pt idx="1">
                  <c:v>Maraîchage / horticulture</c:v>
                </c:pt>
                <c:pt idx="2">
                  <c:v>Viticulture</c:v>
                </c:pt>
                <c:pt idx="3">
                  <c:v>Cultures fruitières</c:v>
                </c:pt>
                <c:pt idx="4">
                  <c:v>Bovins lait</c:v>
                </c:pt>
                <c:pt idx="5">
                  <c:v>Bovins viande</c:v>
                </c:pt>
                <c:pt idx="6">
                  <c:v>Bovins mixtes</c:v>
                </c:pt>
                <c:pt idx="7">
                  <c:v>Ovins / caprins</c:v>
                </c:pt>
                <c:pt idx="8">
                  <c:v>Porcins / volailles</c:v>
                </c:pt>
                <c:pt idx="9">
                  <c:v>Polyculture / Polyélevage</c:v>
                </c:pt>
                <c:pt idx="10">
                  <c:v>Ensemble*</c:v>
                </c:pt>
              </c:strCache>
            </c:strRef>
          </c:cat>
          <c:val>
            <c:numRef>
              <c:f>'Graphique 2'!$I$37:$I$47</c:f>
              <c:numCache>
                <c:formatCode>0%</c:formatCode>
                <c:ptCount val="11"/>
                <c:pt idx="0">
                  <c:v>0.04</c:v>
                </c:pt>
                <c:pt idx="1">
                  <c:v>0.06</c:v>
                </c:pt>
                <c:pt idx="2">
                  <c:v>0.15</c:v>
                </c:pt>
                <c:pt idx="3">
                  <c:v>0.04</c:v>
                </c:pt>
                <c:pt idx="4">
                  <c:v>0.02</c:v>
                </c:pt>
                <c:pt idx="5">
                  <c:v>0.01</c:v>
                </c:pt>
                <c:pt idx="6">
                  <c:v>0.02</c:v>
                </c:pt>
                <c:pt idx="7">
                  <c:v>0.01</c:v>
                </c:pt>
                <c:pt idx="8">
                  <c:v>7.0000000000000007E-2</c:v>
                </c:pt>
                <c:pt idx="9">
                  <c:v>0.03</c:v>
                </c:pt>
                <c:pt idx="1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C41-44FC-B03E-AE51125D758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558900056"/>
        <c:axId val="293543960"/>
      </c:barChart>
      <c:catAx>
        <c:axId val="5589000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293543960"/>
        <c:crosses val="autoZero"/>
        <c:auto val="1"/>
        <c:lblAlgn val="ctr"/>
        <c:lblOffset val="100"/>
        <c:noMultiLvlLbl val="0"/>
      </c:catAx>
      <c:valAx>
        <c:axId val="293543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558900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r>
              <a:rPr lang="fr-FR">
                <a:latin typeface="Marianne" panose="02000000000000000000" pitchFamily="50" charset="0"/>
              </a:rPr>
              <a:t>Montant moyen d</a:t>
            </a:r>
            <a:r>
              <a:rPr lang="fr-FR" baseline="0">
                <a:latin typeface="Marianne" panose="02000000000000000000" pitchFamily="50" charset="0"/>
              </a:rPr>
              <a:t>es aides du premier pilier par bénéficiaire de la PAC, selon la taille des exploitations</a:t>
            </a:r>
            <a:endParaRPr lang="fr-FR"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0.121191593132306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7323658735197374E-2"/>
          <c:y val="0.19427043728635307"/>
          <c:w val="0.88884747787600049"/>
          <c:h val="0.483589118289347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'Graphique 3'!$D$7</c:f>
              <c:strCache>
                <c:ptCount val="1"/>
                <c:pt idx="0">
                  <c:v>Paiement de base </c:v>
                </c:pt>
              </c:strCache>
            </c:strRef>
          </c:tx>
          <c:spPr>
            <a:solidFill>
              <a:srgbClr val="169B62"/>
            </a:solidFill>
            <a:ln>
              <a:noFill/>
            </a:ln>
            <a:effectLst/>
          </c:spPr>
          <c:invertIfNegative val="0"/>
          <c:cat>
            <c:multiLvlStrRef>
              <c:f>'Graphique 3'!$B$8:$C$17</c:f>
              <c:multiLvlStrCache>
                <c:ptCount val="10"/>
                <c:lvl>
                  <c:pt idx="0">
                    <c:v>2022</c:v>
                  </c:pt>
                  <c:pt idx="1">
                    <c:v>2023</c:v>
                  </c:pt>
                  <c:pt idx="2">
                    <c:v>2022</c:v>
                  </c:pt>
                  <c:pt idx="3">
                    <c:v>2023</c:v>
                  </c:pt>
                  <c:pt idx="4">
                    <c:v>2022</c:v>
                  </c:pt>
                  <c:pt idx="5">
                    <c:v>2023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2022</c:v>
                  </c:pt>
                  <c:pt idx="9">
                    <c:v>2023</c:v>
                  </c:pt>
                </c:lvl>
                <c:lvl>
                  <c:pt idx="0">
                    <c:v>≤ 52 ha</c:v>
                  </c:pt>
                  <c:pt idx="2">
                    <c:v>52 - 100 ha</c:v>
                  </c:pt>
                  <c:pt idx="4">
                    <c:v>100 - 150 ha</c:v>
                  </c:pt>
                  <c:pt idx="6">
                    <c:v>150 - 200 ha</c:v>
                  </c:pt>
                  <c:pt idx="8">
                    <c:v>&gt; 200 ha</c:v>
                  </c:pt>
                </c:lvl>
              </c:multiLvlStrCache>
            </c:multiLvlStrRef>
          </c:cat>
          <c:val>
            <c:numRef>
              <c:f>'Graphique 3'!$D$8:$D$17</c:f>
              <c:numCache>
                <c:formatCode>#,##0</c:formatCode>
                <c:ptCount val="10"/>
                <c:pt idx="0">
                  <c:v>2092.8070277247725</c:v>
                </c:pt>
                <c:pt idx="1">
                  <c:v>2518.0443623331448</c:v>
                </c:pt>
                <c:pt idx="2">
                  <c:v>8252.972429764066</c:v>
                </c:pt>
                <c:pt idx="3">
                  <c:v>8707.7499667984666</c:v>
                </c:pt>
                <c:pt idx="4">
                  <c:v>13749.18870726907</c:v>
                </c:pt>
                <c:pt idx="5">
                  <c:v>14518.006431073114</c:v>
                </c:pt>
                <c:pt idx="6">
                  <c:v>19392.005108948673</c:v>
                </c:pt>
                <c:pt idx="7">
                  <c:v>20425.365297910266</c:v>
                </c:pt>
                <c:pt idx="8">
                  <c:v>30939.981389873919</c:v>
                </c:pt>
                <c:pt idx="9">
                  <c:v>32696.345696638444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79-420D-9687-772D52305928}"/>
            </c:ext>
          </c:extLst>
        </c:ser>
        <c:ser>
          <c:idx val="1"/>
          <c:order val="1"/>
          <c:tx>
            <c:strRef>
              <c:f>'Graphique 3'!$E$7</c:f>
              <c:strCache>
                <c:ptCount val="1"/>
                <c:pt idx="0">
                  <c:v>Paiement redistributif</c:v>
                </c:pt>
              </c:strCache>
            </c:strRef>
          </c:tx>
          <c:spPr>
            <a:solidFill>
              <a:srgbClr val="45AF81"/>
            </a:solidFill>
            <a:ln>
              <a:noFill/>
            </a:ln>
            <a:effectLst/>
          </c:spPr>
          <c:invertIfNegative val="0"/>
          <c:cat>
            <c:multiLvlStrRef>
              <c:f>'Graphique 3'!$B$8:$C$17</c:f>
              <c:multiLvlStrCache>
                <c:ptCount val="10"/>
                <c:lvl>
                  <c:pt idx="0">
                    <c:v>2022</c:v>
                  </c:pt>
                  <c:pt idx="1">
                    <c:v>2023</c:v>
                  </c:pt>
                  <c:pt idx="2">
                    <c:v>2022</c:v>
                  </c:pt>
                  <c:pt idx="3">
                    <c:v>2023</c:v>
                  </c:pt>
                  <c:pt idx="4">
                    <c:v>2022</c:v>
                  </c:pt>
                  <c:pt idx="5">
                    <c:v>2023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2022</c:v>
                  </c:pt>
                  <c:pt idx="9">
                    <c:v>2023</c:v>
                  </c:pt>
                </c:lvl>
                <c:lvl>
                  <c:pt idx="0">
                    <c:v>≤ 52 ha</c:v>
                  </c:pt>
                  <c:pt idx="2">
                    <c:v>52 - 100 ha</c:v>
                  </c:pt>
                  <c:pt idx="4">
                    <c:v>100 - 150 ha</c:v>
                  </c:pt>
                  <c:pt idx="6">
                    <c:v>150 - 200 ha</c:v>
                  </c:pt>
                  <c:pt idx="8">
                    <c:v>&gt; 200 ha</c:v>
                  </c:pt>
                </c:lvl>
              </c:multiLvlStrCache>
            </c:multiLvlStrRef>
          </c:cat>
          <c:val>
            <c:numRef>
              <c:f>'Graphique 3'!$E$8:$E$17</c:f>
              <c:numCache>
                <c:formatCode>#,##0</c:formatCode>
                <c:ptCount val="10"/>
                <c:pt idx="0">
                  <c:v>902.69076566767683</c:v>
                </c:pt>
                <c:pt idx="1">
                  <c:v>1150.5181723315159</c:v>
                </c:pt>
                <c:pt idx="2">
                  <c:v>2683.3217322686028</c:v>
                </c:pt>
                <c:pt idx="3">
                  <c:v>2737.6243601159035</c:v>
                </c:pt>
                <c:pt idx="4">
                  <c:v>3222.5962122962392</c:v>
                </c:pt>
                <c:pt idx="5">
                  <c:v>3217.4371182753594</c:v>
                </c:pt>
                <c:pt idx="6">
                  <c:v>3590.3057935508486</c:v>
                </c:pt>
                <c:pt idx="7">
                  <c:v>3557.3766313953047</c:v>
                </c:pt>
                <c:pt idx="8">
                  <c:v>4050.1865921329127</c:v>
                </c:pt>
                <c:pt idx="9">
                  <c:v>4000.3065528244661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79-420D-9687-772D52305928}"/>
            </c:ext>
          </c:extLst>
        </c:ser>
        <c:ser>
          <c:idx val="2"/>
          <c:order val="2"/>
          <c:tx>
            <c:strRef>
              <c:f>'Graphique 3'!$F$7</c:f>
              <c:strCache>
                <c:ptCount val="1"/>
                <c:pt idx="0">
                  <c:v>Paiement JA</c:v>
                </c:pt>
              </c:strCache>
            </c:strRef>
          </c:tx>
          <c:spPr>
            <a:solidFill>
              <a:srgbClr val="8BCDB1"/>
            </a:solidFill>
            <a:ln>
              <a:noFill/>
            </a:ln>
            <a:effectLst/>
          </c:spPr>
          <c:invertIfNegative val="0"/>
          <c:cat>
            <c:multiLvlStrRef>
              <c:f>'Graphique 3'!$B$8:$C$17</c:f>
              <c:multiLvlStrCache>
                <c:ptCount val="10"/>
                <c:lvl>
                  <c:pt idx="0">
                    <c:v>2022</c:v>
                  </c:pt>
                  <c:pt idx="1">
                    <c:v>2023</c:v>
                  </c:pt>
                  <c:pt idx="2">
                    <c:v>2022</c:v>
                  </c:pt>
                  <c:pt idx="3">
                    <c:v>2023</c:v>
                  </c:pt>
                  <c:pt idx="4">
                    <c:v>2022</c:v>
                  </c:pt>
                  <c:pt idx="5">
                    <c:v>2023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2022</c:v>
                  </c:pt>
                  <c:pt idx="9">
                    <c:v>2023</c:v>
                  </c:pt>
                </c:lvl>
                <c:lvl>
                  <c:pt idx="0">
                    <c:v>≤ 52 ha</c:v>
                  </c:pt>
                  <c:pt idx="2">
                    <c:v>52 - 100 ha</c:v>
                  </c:pt>
                  <c:pt idx="4">
                    <c:v>100 - 150 ha</c:v>
                  </c:pt>
                  <c:pt idx="6">
                    <c:v>150 - 200 ha</c:v>
                  </c:pt>
                  <c:pt idx="8">
                    <c:v>&gt; 200 ha</c:v>
                  </c:pt>
                </c:lvl>
              </c:multiLvlStrCache>
            </c:multiLvlStrRef>
          </c:cat>
          <c:val>
            <c:numRef>
              <c:f>'Graphique 3'!$F$8:$F$17</c:f>
              <c:numCache>
                <c:formatCode>#,##0</c:formatCode>
                <c:ptCount val="10"/>
                <c:pt idx="0">
                  <c:v>132.28553021289332</c:v>
                </c:pt>
                <c:pt idx="1">
                  <c:v>483.90040687256243</c:v>
                </c:pt>
                <c:pt idx="2">
                  <c:v>304.4070386932849</c:v>
                </c:pt>
                <c:pt idx="3">
                  <c:v>426.40991744891488</c:v>
                </c:pt>
                <c:pt idx="4">
                  <c:v>349.93581504299834</c:v>
                </c:pt>
                <c:pt idx="5">
                  <c:v>465.04890012834738</c:v>
                </c:pt>
                <c:pt idx="6">
                  <c:v>366.86776340393055</c:v>
                </c:pt>
                <c:pt idx="7">
                  <c:v>490.98130883301098</c:v>
                </c:pt>
                <c:pt idx="8">
                  <c:v>386.93444214604671</c:v>
                </c:pt>
                <c:pt idx="9">
                  <c:v>520.970712751169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79-420D-9687-772D52305928}"/>
            </c:ext>
          </c:extLst>
        </c:ser>
        <c:ser>
          <c:idx val="3"/>
          <c:order val="3"/>
          <c:tx>
            <c:strRef>
              <c:f>'Graphique 3'!$G$7</c:f>
              <c:strCache>
                <c:ptCount val="1"/>
                <c:pt idx="0">
                  <c:v>Paiement vert / écorégime</c:v>
                </c:pt>
              </c:strCache>
            </c:strRef>
          </c:tx>
          <c:spPr>
            <a:solidFill>
              <a:srgbClr val="AADAC5"/>
            </a:solidFill>
            <a:ln>
              <a:noFill/>
            </a:ln>
            <a:effectLst/>
          </c:spPr>
          <c:invertIfNegative val="0"/>
          <c:cat>
            <c:multiLvlStrRef>
              <c:f>'Graphique 3'!$B$8:$C$17</c:f>
              <c:multiLvlStrCache>
                <c:ptCount val="10"/>
                <c:lvl>
                  <c:pt idx="0">
                    <c:v>2022</c:v>
                  </c:pt>
                  <c:pt idx="1">
                    <c:v>2023</c:v>
                  </c:pt>
                  <c:pt idx="2">
                    <c:v>2022</c:v>
                  </c:pt>
                  <c:pt idx="3">
                    <c:v>2023</c:v>
                  </c:pt>
                  <c:pt idx="4">
                    <c:v>2022</c:v>
                  </c:pt>
                  <c:pt idx="5">
                    <c:v>2023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2022</c:v>
                  </c:pt>
                  <c:pt idx="9">
                    <c:v>2023</c:v>
                  </c:pt>
                </c:lvl>
                <c:lvl>
                  <c:pt idx="0">
                    <c:v>≤ 52 ha</c:v>
                  </c:pt>
                  <c:pt idx="2">
                    <c:v>52 - 100 ha</c:v>
                  </c:pt>
                  <c:pt idx="4">
                    <c:v>100 - 150 ha</c:v>
                  </c:pt>
                  <c:pt idx="6">
                    <c:v>150 - 200 ha</c:v>
                  </c:pt>
                  <c:pt idx="8">
                    <c:v>&gt; 200 ha</c:v>
                  </c:pt>
                </c:lvl>
              </c:multiLvlStrCache>
            </c:multiLvlStrRef>
          </c:cat>
          <c:val>
            <c:numRef>
              <c:f>'Graphique 3'!$G$8:$G$17</c:f>
              <c:numCache>
                <c:formatCode>#,##0</c:formatCode>
                <c:ptCount val="10"/>
                <c:pt idx="0">
                  <c:v>1440.7270067721781</c:v>
                </c:pt>
                <c:pt idx="1">
                  <c:v>1519.3038875207221</c:v>
                </c:pt>
                <c:pt idx="2">
                  <c:v>5693.2124894373865</c:v>
                </c:pt>
                <c:pt idx="3">
                  <c:v>4998.7959291901843</c:v>
                </c:pt>
                <c:pt idx="4">
                  <c:v>9489.7316797159128</c:v>
                </c:pt>
                <c:pt idx="5">
                  <c:v>8181.8295074941807</c:v>
                </c:pt>
                <c:pt idx="6">
                  <c:v>13387.314509444763</c:v>
                </c:pt>
                <c:pt idx="7">
                  <c:v>11497.552026775895</c:v>
                </c:pt>
                <c:pt idx="8">
                  <c:v>21358.949908064093</c:v>
                </c:pt>
                <c:pt idx="9">
                  <c:v>18529.494929546316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79-420D-9687-772D52305928}"/>
            </c:ext>
          </c:extLst>
        </c:ser>
        <c:ser>
          <c:idx val="4"/>
          <c:order val="4"/>
          <c:tx>
            <c:strRef>
              <c:f>'Graphique 3'!$H$7</c:f>
              <c:strCache>
                <c:ptCount val="1"/>
                <c:pt idx="0">
                  <c:v>Aides animales</c:v>
                </c:pt>
              </c:strCache>
            </c:strRef>
          </c:tx>
          <c:spPr>
            <a:solidFill>
              <a:srgbClr val="FDCF41"/>
            </a:solidFill>
            <a:ln>
              <a:noFill/>
            </a:ln>
            <a:effectLst/>
          </c:spPr>
          <c:invertIfNegative val="0"/>
          <c:cat>
            <c:multiLvlStrRef>
              <c:f>'Graphique 3'!$B$8:$C$17</c:f>
              <c:multiLvlStrCache>
                <c:ptCount val="10"/>
                <c:lvl>
                  <c:pt idx="0">
                    <c:v>2022</c:v>
                  </c:pt>
                  <c:pt idx="1">
                    <c:v>2023</c:v>
                  </c:pt>
                  <c:pt idx="2">
                    <c:v>2022</c:v>
                  </c:pt>
                  <c:pt idx="3">
                    <c:v>2023</c:v>
                  </c:pt>
                  <c:pt idx="4">
                    <c:v>2022</c:v>
                  </c:pt>
                  <c:pt idx="5">
                    <c:v>2023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2022</c:v>
                  </c:pt>
                  <c:pt idx="9">
                    <c:v>2023</c:v>
                  </c:pt>
                </c:lvl>
                <c:lvl>
                  <c:pt idx="0">
                    <c:v>≤ 52 ha</c:v>
                  </c:pt>
                  <c:pt idx="2">
                    <c:v>52 - 100 ha</c:v>
                  </c:pt>
                  <c:pt idx="4">
                    <c:v>100 - 150 ha</c:v>
                  </c:pt>
                  <c:pt idx="6">
                    <c:v>150 - 200 ha</c:v>
                  </c:pt>
                  <c:pt idx="8">
                    <c:v>&gt; 200 ha</c:v>
                  </c:pt>
                </c:lvl>
              </c:multiLvlStrCache>
            </c:multiLvlStrRef>
          </c:cat>
          <c:val>
            <c:numRef>
              <c:f>'Graphique 3'!$H$8:$H$17</c:f>
              <c:numCache>
                <c:formatCode>#,##0</c:formatCode>
                <c:ptCount val="10"/>
                <c:pt idx="0">
                  <c:v>633.74922662476149</c:v>
                </c:pt>
                <c:pt idx="1">
                  <c:v>665.40070881684983</c:v>
                </c:pt>
                <c:pt idx="2">
                  <c:v>2926.5349080217784</c:v>
                </c:pt>
                <c:pt idx="3">
                  <c:v>2730.2411448492348</c:v>
                </c:pt>
                <c:pt idx="4">
                  <c:v>4328.1224374278017</c:v>
                </c:pt>
                <c:pt idx="5">
                  <c:v>4201.5721775544389</c:v>
                </c:pt>
                <c:pt idx="6">
                  <c:v>5367.2449555428357</c:v>
                </c:pt>
                <c:pt idx="7">
                  <c:v>5254.7686646186521</c:v>
                </c:pt>
                <c:pt idx="8">
                  <c:v>7313.6665924612562</c:v>
                </c:pt>
                <c:pt idx="9">
                  <c:v>7181.2797270314668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79-420D-9687-772D52305928}"/>
            </c:ext>
          </c:extLst>
        </c:ser>
        <c:ser>
          <c:idx val="5"/>
          <c:order val="5"/>
          <c:tx>
            <c:strRef>
              <c:f>'Graphique 3'!$I$7</c:f>
              <c:strCache>
                <c:ptCount val="1"/>
                <c:pt idx="0">
                  <c:v>Aides végétales</c:v>
                </c:pt>
              </c:strCache>
            </c:strRef>
          </c:tx>
          <c:spPr>
            <a:solidFill>
              <a:srgbClr val="F7E099"/>
            </a:solidFill>
            <a:ln>
              <a:noFill/>
            </a:ln>
            <a:effectLst/>
          </c:spPr>
          <c:invertIfNegative val="0"/>
          <c:cat>
            <c:multiLvlStrRef>
              <c:f>'Graphique 3'!$B$8:$C$17</c:f>
              <c:multiLvlStrCache>
                <c:ptCount val="10"/>
                <c:lvl>
                  <c:pt idx="0">
                    <c:v>2022</c:v>
                  </c:pt>
                  <c:pt idx="1">
                    <c:v>2023</c:v>
                  </c:pt>
                  <c:pt idx="2">
                    <c:v>2022</c:v>
                  </c:pt>
                  <c:pt idx="3">
                    <c:v>2023</c:v>
                  </c:pt>
                  <c:pt idx="4">
                    <c:v>2022</c:v>
                  </c:pt>
                  <c:pt idx="5">
                    <c:v>2023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2022</c:v>
                  </c:pt>
                  <c:pt idx="9">
                    <c:v>2023</c:v>
                  </c:pt>
                </c:lvl>
                <c:lvl>
                  <c:pt idx="0">
                    <c:v>≤ 52 ha</c:v>
                  </c:pt>
                  <c:pt idx="2">
                    <c:v>52 - 100 ha</c:v>
                  </c:pt>
                  <c:pt idx="4">
                    <c:v>100 - 150 ha</c:v>
                  </c:pt>
                  <c:pt idx="6">
                    <c:v>150 - 200 ha</c:v>
                  </c:pt>
                  <c:pt idx="8">
                    <c:v>&gt; 200 ha</c:v>
                  </c:pt>
                </c:lvl>
              </c:multiLvlStrCache>
            </c:multiLvlStrRef>
          </c:cat>
          <c:val>
            <c:numRef>
              <c:f>'Graphique 3'!$I$8:$I$17</c:f>
              <c:numCache>
                <c:formatCode>#,##0</c:formatCode>
                <c:ptCount val="10"/>
                <c:pt idx="0">
                  <c:v>95.233733228570358</c:v>
                </c:pt>
                <c:pt idx="1">
                  <c:v>201.2149071935759</c:v>
                </c:pt>
                <c:pt idx="2">
                  <c:v>406.96347716878398</c:v>
                </c:pt>
                <c:pt idx="3">
                  <c:v>516.78527089432851</c:v>
                </c:pt>
                <c:pt idx="4">
                  <c:v>726.18306486116455</c:v>
                </c:pt>
                <c:pt idx="5">
                  <c:v>852.30474210881243</c:v>
                </c:pt>
                <c:pt idx="6">
                  <c:v>1102.9168456401451</c:v>
                </c:pt>
                <c:pt idx="7">
                  <c:v>1238.4303333712596</c:v>
                </c:pt>
                <c:pt idx="8">
                  <c:v>1854.1057213685317</c:v>
                </c:pt>
                <c:pt idx="9">
                  <c:v>1944.468951093138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C79-420D-9687-772D52305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1531951"/>
        <c:axId val="391527375"/>
      </c:barChart>
      <c:catAx>
        <c:axId val="391531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391527375"/>
        <c:crosses val="autoZero"/>
        <c:auto val="1"/>
        <c:lblAlgn val="ctr"/>
        <c:lblOffset val="100"/>
        <c:noMultiLvlLbl val="0"/>
      </c:catAx>
      <c:valAx>
        <c:axId val="3915273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€</a:t>
                </a:r>
              </a:p>
            </c:rich>
          </c:tx>
          <c:layout>
            <c:manualLayout>
              <c:xMode val="edge"/>
              <c:yMode val="edge"/>
              <c:x val="5.4156507701822967E-2"/>
              <c:y val="0.124519306574247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3915319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5574692927163631"/>
          <c:w val="0.99770897416103532"/>
          <c:h val="0.123255695400279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Parmi les bénéficiaires des aides de la PAC à la fois en 2022 et en 2023, part ayant connu une variation des aides, selon la spécialisation de production (OTEX)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5899481256437664"/>
          <c:y val="0.20833162911890404"/>
          <c:w val="0.81304893150890423"/>
          <c:h val="0.64875123550989411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'Graphique 4'!$L$9</c:f>
              <c:strCache>
                <c:ptCount val="1"/>
                <c:pt idx="0">
                  <c:v>Baisse≥ 30 %</c:v>
                </c:pt>
              </c:strCache>
            </c:strRef>
          </c:tx>
          <c:spPr>
            <a:solidFill>
              <a:srgbClr val="FF8979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596614C-439B-4224-8047-7986E0C319E4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2E5D-4602-A6DB-0E3779C40B0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5A35B0E-E6E3-4FC9-8CC7-94814E39D21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E5D-4602-A6DB-0E3779C40B0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8BFD39A-4B2C-4075-BD7D-95BA5319072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2E5D-4602-A6DB-0E3779C40B0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96455B5-4EBB-4969-BBC0-CA96030A303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E5D-4602-A6DB-0E3779C40B0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8B41E63B-362C-490B-8084-A1A8B961D3F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E5D-4602-A6DB-0E3779C40B0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E6C34BC-9C3B-4B31-9559-95844A7AA72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2E5D-4602-A6DB-0E3779C40B0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01E6E6D-C405-4217-97B4-4EC579A3515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2E5D-4602-A6DB-0E3779C40B0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E6E55A95-C33F-4A97-A7FB-3D58906F799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E5D-4602-A6DB-0E3779C40B0E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484823D0-DAAA-4660-BAC6-6697457B32C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2E5D-4602-A6DB-0E3779C40B0E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BBB81CD8-3796-4333-A6AA-51BB22F28CD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2E5D-4602-A6DB-0E3779C40B0E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34D20521-09FE-4F4A-AACF-966C45ED8D2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0EAC-4C27-9191-53194A3F56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85000"/>
                        <a:lumOff val="1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'Graphique 4'!$M$8:$W$8</c:f>
              <c:strCache>
                <c:ptCount val="11"/>
                <c:pt idx="0">
                  <c:v>Grandes cultures</c:v>
                </c:pt>
                <c:pt idx="1">
                  <c:v>Maraîchage / horticulture</c:v>
                </c:pt>
                <c:pt idx="2">
                  <c:v>Viticulture</c:v>
                </c:pt>
                <c:pt idx="3">
                  <c:v>Cultures fruitières</c:v>
                </c:pt>
                <c:pt idx="4">
                  <c:v>Bovins lait</c:v>
                </c:pt>
                <c:pt idx="5">
                  <c:v>Bovins viande</c:v>
                </c:pt>
                <c:pt idx="6">
                  <c:v>Bovins mixte</c:v>
                </c:pt>
                <c:pt idx="7">
                  <c:v>Ovins / caprins</c:v>
                </c:pt>
                <c:pt idx="8">
                  <c:v>Porcins / volailles</c:v>
                </c:pt>
                <c:pt idx="9">
                  <c:v>Polyculture / polyélevage</c:v>
                </c:pt>
                <c:pt idx="10">
                  <c:v>Ensemble*</c:v>
                </c:pt>
              </c:strCache>
            </c:strRef>
          </c:cat>
          <c:val>
            <c:numRef>
              <c:f>'Graphique 4'!$M$9:$W$9</c:f>
              <c:numCache>
                <c:formatCode>0%</c:formatCode>
                <c:ptCount val="11"/>
                <c:pt idx="0">
                  <c:v>3.904311151493782E-2</c:v>
                </c:pt>
                <c:pt idx="1">
                  <c:v>5.9070464767616189E-2</c:v>
                </c:pt>
                <c:pt idx="2">
                  <c:v>6.0695598645737148E-2</c:v>
                </c:pt>
                <c:pt idx="3">
                  <c:v>7.3395861247580768E-2</c:v>
                </c:pt>
                <c:pt idx="4">
                  <c:v>1.684833063989272E-2</c:v>
                </c:pt>
                <c:pt idx="5">
                  <c:v>3.9163074815174267E-2</c:v>
                </c:pt>
                <c:pt idx="6">
                  <c:v>1.7836426914153131E-2</c:v>
                </c:pt>
                <c:pt idx="7">
                  <c:v>5.3838623968675711E-2</c:v>
                </c:pt>
                <c:pt idx="8">
                  <c:v>4.0302267002518891E-2</c:v>
                </c:pt>
                <c:pt idx="9">
                  <c:v>3.2463487229182526E-2</c:v>
                </c:pt>
                <c:pt idx="10">
                  <c:v>3.9456795293880416E-2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'Graphique 4'!$M$17:$W$17</c15:f>
                <c15:dlblRangeCache>
                  <c:ptCount val="11"/>
                  <c:pt idx="0">
                    <c:v>32%</c:v>
                  </c:pt>
                  <c:pt idx="1">
                    <c:v>23%</c:v>
                  </c:pt>
                  <c:pt idx="2">
                    <c:v>17%</c:v>
                  </c:pt>
                  <c:pt idx="3">
                    <c:v>30%</c:v>
                  </c:pt>
                  <c:pt idx="4">
                    <c:v>14%</c:v>
                  </c:pt>
                  <c:pt idx="5">
                    <c:v>36%</c:v>
                  </c:pt>
                  <c:pt idx="6">
                    <c:v>22%</c:v>
                  </c:pt>
                  <c:pt idx="7">
                    <c:v>22%</c:v>
                  </c:pt>
                  <c:pt idx="8">
                    <c:v>28%</c:v>
                  </c:pt>
                  <c:pt idx="9">
                    <c:v>28%</c:v>
                  </c:pt>
                  <c:pt idx="10">
                    <c:v>27%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2E5D-4602-A6DB-0E3779C40B0E}"/>
            </c:ext>
          </c:extLst>
        </c:ser>
        <c:ser>
          <c:idx val="1"/>
          <c:order val="1"/>
          <c:tx>
            <c:strRef>
              <c:f>'Graphique 4'!$L$10</c:f>
              <c:strCache>
                <c:ptCount val="1"/>
                <c:pt idx="0">
                  <c:v>Baisse entre 10 et 30 %</c:v>
                </c:pt>
              </c:strCache>
            </c:strRef>
          </c:tx>
          <c:spPr>
            <a:solidFill>
              <a:srgbClr val="FFAA9E"/>
            </a:solidFill>
            <a:ln>
              <a:noFill/>
            </a:ln>
            <a:effectLst/>
          </c:spPr>
          <c:invertIfNegative val="0"/>
          <c:cat>
            <c:strRef>
              <c:f>'Graphique 4'!$M$8:$W$8</c:f>
              <c:strCache>
                <c:ptCount val="11"/>
                <c:pt idx="0">
                  <c:v>Grandes cultures</c:v>
                </c:pt>
                <c:pt idx="1">
                  <c:v>Maraîchage / horticulture</c:v>
                </c:pt>
                <c:pt idx="2">
                  <c:v>Viticulture</c:v>
                </c:pt>
                <c:pt idx="3">
                  <c:v>Cultures fruitières</c:v>
                </c:pt>
                <c:pt idx="4">
                  <c:v>Bovins lait</c:v>
                </c:pt>
                <c:pt idx="5">
                  <c:v>Bovins viande</c:v>
                </c:pt>
                <c:pt idx="6">
                  <c:v>Bovins mixte</c:v>
                </c:pt>
                <c:pt idx="7">
                  <c:v>Ovins / caprins</c:v>
                </c:pt>
                <c:pt idx="8">
                  <c:v>Porcins / volailles</c:v>
                </c:pt>
                <c:pt idx="9">
                  <c:v>Polyculture / polyélevage</c:v>
                </c:pt>
                <c:pt idx="10">
                  <c:v>Ensemble*</c:v>
                </c:pt>
              </c:strCache>
            </c:strRef>
          </c:cat>
          <c:val>
            <c:numRef>
              <c:f>'Graphique 4'!$M$10:$W$10</c:f>
              <c:numCache>
                <c:formatCode>0%</c:formatCode>
                <c:ptCount val="11"/>
                <c:pt idx="0">
                  <c:v>0.1495002644462225</c:v>
                </c:pt>
                <c:pt idx="1">
                  <c:v>0.11394302848575712</c:v>
                </c:pt>
                <c:pt idx="2">
                  <c:v>7.9716835949522932E-2</c:v>
                </c:pt>
                <c:pt idx="3">
                  <c:v>0.1591484293583445</c:v>
                </c:pt>
                <c:pt idx="4">
                  <c:v>6.3267200770209406E-2</c:v>
                </c:pt>
                <c:pt idx="5">
                  <c:v>0.15179973168155739</c:v>
                </c:pt>
                <c:pt idx="6">
                  <c:v>9.7737819025522046E-2</c:v>
                </c:pt>
                <c:pt idx="7">
                  <c:v>9.415932503612548E-2</c:v>
                </c:pt>
                <c:pt idx="8">
                  <c:v>0.13376183444801529</c:v>
                </c:pt>
                <c:pt idx="9">
                  <c:v>0.12864262476638749</c:v>
                </c:pt>
                <c:pt idx="10">
                  <c:v>0.12022786056918608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5D-4602-A6DB-0E3779C40B0E}"/>
            </c:ext>
          </c:extLst>
        </c:ser>
        <c:ser>
          <c:idx val="2"/>
          <c:order val="2"/>
          <c:tx>
            <c:strRef>
              <c:f>'Graphique 4'!$L$11</c:f>
              <c:strCache>
                <c:ptCount val="1"/>
                <c:pt idx="0">
                  <c:v>Baisse entre 5 et 10 %</c:v>
                </c:pt>
              </c:strCache>
            </c:strRef>
          </c:tx>
          <c:spPr>
            <a:solidFill>
              <a:srgbClr val="FFC5BD"/>
            </a:solidFill>
            <a:ln>
              <a:noFill/>
            </a:ln>
            <a:effectLst/>
          </c:spPr>
          <c:invertIfNegative val="0"/>
          <c:cat>
            <c:strRef>
              <c:f>'Graphique 4'!$M$8:$W$8</c:f>
              <c:strCache>
                <c:ptCount val="11"/>
                <c:pt idx="0">
                  <c:v>Grandes cultures</c:v>
                </c:pt>
                <c:pt idx="1">
                  <c:v>Maraîchage / horticulture</c:v>
                </c:pt>
                <c:pt idx="2">
                  <c:v>Viticulture</c:v>
                </c:pt>
                <c:pt idx="3">
                  <c:v>Cultures fruitières</c:v>
                </c:pt>
                <c:pt idx="4">
                  <c:v>Bovins lait</c:v>
                </c:pt>
                <c:pt idx="5">
                  <c:v>Bovins viande</c:v>
                </c:pt>
                <c:pt idx="6">
                  <c:v>Bovins mixte</c:v>
                </c:pt>
                <c:pt idx="7">
                  <c:v>Ovins / caprins</c:v>
                </c:pt>
                <c:pt idx="8">
                  <c:v>Porcins / volailles</c:v>
                </c:pt>
                <c:pt idx="9">
                  <c:v>Polyculture / polyélevage</c:v>
                </c:pt>
                <c:pt idx="10">
                  <c:v>Ensemble*</c:v>
                </c:pt>
              </c:strCache>
            </c:strRef>
          </c:cat>
          <c:val>
            <c:numRef>
              <c:f>'Graphique 4'!$M$11:$W$11</c:f>
              <c:numCache>
                <c:formatCode>0%</c:formatCode>
                <c:ptCount val="11"/>
                <c:pt idx="0">
                  <c:v>0.13416238354195201</c:v>
                </c:pt>
                <c:pt idx="1">
                  <c:v>5.5172413793103448E-2</c:v>
                </c:pt>
                <c:pt idx="2">
                  <c:v>3.0470914127423823E-2</c:v>
                </c:pt>
                <c:pt idx="3">
                  <c:v>6.9376209617388718E-2</c:v>
                </c:pt>
                <c:pt idx="4">
                  <c:v>6.2579513805315817E-2</c:v>
                </c:pt>
                <c:pt idx="5">
                  <c:v>0.17163816972568721</c:v>
                </c:pt>
                <c:pt idx="6">
                  <c:v>0.10817865429234338</c:v>
                </c:pt>
                <c:pt idx="7">
                  <c:v>6.8754952687269846E-2</c:v>
                </c:pt>
                <c:pt idx="8">
                  <c:v>0.10813862590115522</c:v>
                </c:pt>
                <c:pt idx="9">
                  <c:v>0.11819062781200249</c:v>
                </c:pt>
                <c:pt idx="10">
                  <c:v>0.10655855310865257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5D-4602-A6DB-0E3779C40B0E}"/>
            </c:ext>
          </c:extLst>
        </c:ser>
        <c:ser>
          <c:idx val="3"/>
          <c:order val="3"/>
          <c:tx>
            <c:strRef>
              <c:f>'Graphique 4'!$L$12</c:f>
              <c:strCache>
                <c:ptCount val="1"/>
                <c:pt idx="0">
                  <c:v>Aides stables</c:v>
                </c:pt>
              </c:strCache>
            </c:strRef>
          </c:tx>
          <c:spPr>
            <a:solidFill>
              <a:srgbClr val="BFBFB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4'!$M$8:$W$8</c:f>
              <c:strCache>
                <c:ptCount val="11"/>
                <c:pt idx="0">
                  <c:v>Grandes cultures</c:v>
                </c:pt>
                <c:pt idx="1">
                  <c:v>Maraîchage / horticulture</c:v>
                </c:pt>
                <c:pt idx="2">
                  <c:v>Viticulture</c:v>
                </c:pt>
                <c:pt idx="3">
                  <c:v>Cultures fruitières</c:v>
                </c:pt>
                <c:pt idx="4">
                  <c:v>Bovins lait</c:v>
                </c:pt>
                <c:pt idx="5">
                  <c:v>Bovins viande</c:v>
                </c:pt>
                <c:pt idx="6">
                  <c:v>Bovins mixte</c:v>
                </c:pt>
                <c:pt idx="7">
                  <c:v>Ovins / caprins</c:v>
                </c:pt>
                <c:pt idx="8">
                  <c:v>Porcins / volailles</c:v>
                </c:pt>
                <c:pt idx="9">
                  <c:v>Polyculture / polyélevage</c:v>
                </c:pt>
                <c:pt idx="10">
                  <c:v>Ensemble*</c:v>
                </c:pt>
              </c:strCache>
            </c:strRef>
          </c:cat>
          <c:val>
            <c:numRef>
              <c:f>'Graphique 4'!$M$12:$W$12</c:f>
              <c:numCache>
                <c:formatCode>0%</c:formatCode>
                <c:ptCount val="11"/>
                <c:pt idx="0">
                  <c:v>0.43744829737316754</c:v>
                </c:pt>
                <c:pt idx="1">
                  <c:v>0.2353823088455772</c:v>
                </c:pt>
                <c:pt idx="2">
                  <c:v>0.1200984918436442</c:v>
                </c:pt>
                <c:pt idx="3">
                  <c:v>0.247729641208873</c:v>
                </c:pt>
                <c:pt idx="4">
                  <c:v>0.49826359041364371</c:v>
                </c:pt>
                <c:pt idx="5">
                  <c:v>0.41126937458967261</c:v>
                </c:pt>
                <c:pt idx="6">
                  <c:v>0.43851508120649652</c:v>
                </c:pt>
                <c:pt idx="7">
                  <c:v>0.42171258099100362</c:v>
                </c:pt>
                <c:pt idx="8">
                  <c:v>0.41162164509684707</c:v>
                </c:pt>
                <c:pt idx="9">
                  <c:v>0.42171385062642763</c:v>
                </c:pt>
                <c:pt idx="10">
                  <c:v>0.3977593969217883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E5D-4602-A6DB-0E3779C40B0E}"/>
            </c:ext>
          </c:extLst>
        </c:ser>
        <c:ser>
          <c:idx val="4"/>
          <c:order val="4"/>
          <c:tx>
            <c:strRef>
              <c:f>'Graphique 4'!$L$13</c:f>
              <c:strCache>
                <c:ptCount val="1"/>
                <c:pt idx="0">
                  <c:v>Hausse entre 5 et 10 %</c:v>
                </c:pt>
              </c:strCache>
            </c:strRef>
          </c:tx>
          <c:spPr>
            <a:solidFill>
              <a:srgbClr val="A8E2D7"/>
            </a:solidFill>
            <a:ln>
              <a:noFill/>
            </a:ln>
            <a:effectLst/>
          </c:spPr>
          <c:invertIfNegative val="0"/>
          <c:cat>
            <c:strRef>
              <c:f>'Graphique 4'!$M$8:$W$8</c:f>
              <c:strCache>
                <c:ptCount val="11"/>
                <c:pt idx="0">
                  <c:v>Grandes cultures</c:v>
                </c:pt>
                <c:pt idx="1">
                  <c:v>Maraîchage / horticulture</c:v>
                </c:pt>
                <c:pt idx="2">
                  <c:v>Viticulture</c:v>
                </c:pt>
                <c:pt idx="3">
                  <c:v>Cultures fruitières</c:v>
                </c:pt>
                <c:pt idx="4">
                  <c:v>Bovins lait</c:v>
                </c:pt>
                <c:pt idx="5">
                  <c:v>Bovins viande</c:v>
                </c:pt>
                <c:pt idx="6">
                  <c:v>Bovins mixte</c:v>
                </c:pt>
                <c:pt idx="7">
                  <c:v>Ovins / caprins</c:v>
                </c:pt>
                <c:pt idx="8">
                  <c:v>Porcins / volailles</c:v>
                </c:pt>
                <c:pt idx="9">
                  <c:v>Polyculture / polyélevage</c:v>
                </c:pt>
                <c:pt idx="10">
                  <c:v>Ensemble*</c:v>
                </c:pt>
              </c:strCache>
            </c:strRef>
          </c:cat>
          <c:val>
            <c:numRef>
              <c:f>'Graphique 4'!$M$13:$W$13</c:f>
              <c:numCache>
                <c:formatCode>0%</c:formatCode>
                <c:ptCount val="11"/>
                <c:pt idx="0">
                  <c:v>8.2710641587219788E-2</c:v>
                </c:pt>
                <c:pt idx="1">
                  <c:v>9.145427286356822E-2</c:v>
                </c:pt>
                <c:pt idx="2">
                  <c:v>4.6968297937827024E-2</c:v>
                </c:pt>
                <c:pt idx="3">
                  <c:v>8.8432335864225095E-2</c:v>
                </c:pt>
                <c:pt idx="4">
                  <c:v>0.1652167933156827</c:v>
                </c:pt>
                <c:pt idx="5">
                  <c:v>8.0923700510946828E-2</c:v>
                </c:pt>
                <c:pt idx="6">
                  <c:v>0.1408062645011601</c:v>
                </c:pt>
                <c:pt idx="7">
                  <c:v>0.11905094858527945</c:v>
                </c:pt>
                <c:pt idx="8">
                  <c:v>9.6499609137496736E-2</c:v>
                </c:pt>
                <c:pt idx="9">
                  <c:v>0.10441614175953486</c:v>
                </c:pt>
                <c:pt idx="10">
                  <c:v>9.8240634100753454E-2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5D-4602-A6DB-0E3779C40B0E}"/>
            </c:ext>
          </c:extLst>
        </c:ser>
        <c:ser>
          <c:idx val="5"/>
          <c:order val="5"/>
          <c:tx>
            <c:strRef>
              <c:f>'Graphique 4'!$L$14</c:f>
              <c:strCache>
                <c:ptCount val="1"/>
                <c:pt idx="0">
                  <c:v>Hausse entre 10 et  30 %</c:v>
                </c:pt>
              </c:strCache>
            </c:strRef>
          </c:tx>
          <c:spPr>
            <a:solidFill>
              <a:srgbClr val="40C2A9"/>
            </a:solidFill>
            <a:ln>
              <a:noFill/>
            </a:ln>
            <a:effectLst/>
          </c:spPr>
          <c:invertIfNegative val="0"/>
          <c:cat>
            <c:strRef>
              <c:f>'Graphique 4'!$M$8:$W$8</c:f>
              <c:strCache>
                <c:ptCount val="11"/>
                <c:pt idx="0">
                  <c:v>Grandes cultures</c:v>
                </c:pt>
                <c:pt idx="1">
                  <c:v>Maraîchage / horticulture</c:v>
                </c:pt>
                <c:pt idx="2">
                  <c:v>Viticulture</c:v>
                </c:pt>
                <c:pt idx="3">
                  <c:v>Cultures fruitières</c:v>
                </c:pt>
                <c:pt idx="4">
                  <c:v>Bovins lait</c:v>
                </c:pt>
                <c:pt idx="5">
                  <c:v>Bovins viande</c:v>
                </c:pt>
                <c:pt idx="6">
                  <c:v>Bovins mixte</c:v>
                </c:pt>
                <c:pt idx="7">
                  <c:v>Ovins / caprins</c:v>
                </c:pt>
                <c:pt idx="8">
                  <c:v>Porcins / volailles</c:v>
                </c:pt>
                <c:pt idx="9">
                  <c:v>Polyculture / polyélevage</c:v>
                </c:pt>
                <c:pt idx="10">
                  <c:v>Ensemble*</c:v>
                </c:pt>
              </c:strCache>
            </c:strRef>
          </c:cat>
          <c:val>
            <c:numRef>
              <c:f>'Graphique 4'!$M$14:$W$14</c:f>
              <c:numCache>
                <c:formatCode>0%</c:formatCode>
                <c:ptCount val="11"/>
                <c:pt idx="0">
                  <c:v>0.10444947721016017</c:v>
                </c:pt>
                <c:pt idx="1">
                  <c:v>0.16431784107946026</c:v>
                </c:pt>
                <c:pt idx="2">
                  <c:v>0.14459833795013852</c:v>
                </c:pt>
                <c:pt idx="3">
                  <c:v>0.16138156915289564</c:v>
                </c:pt>
                <c:pt idx="4">
                  <c:v>0.15937145411408726</c:v>
                </c:pt>
                <c:pt idx="5">
                  <c:v>9.9734536008905889E-2</c:v>
                </c:pt>
                <c:pt idx="6">
                  <c:v>0.15994779582366589</c:v>
                </c:pt>
                <c:pt idx="7">
                  <c:v>0.14492145620659116</c:v>
                </c:pt>
                <c:pt idx="8">
                  <c:v>0.13237210110310085</c:v>
                </c:pt>
                <c:pt idx="9">
                  <c:v>0.130130823008237</c:v>
                </c:pt>
                <c:pt idx="10">
                  <c:v>0.12842556722778689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E5D-4602-A6DB-0E3779C40B0E}"/>
            </c:ext>
          </c:extLst>
        </c:ser>
        <c:ser>
          <c:idx val="6"/>
          <c:order val="6"/>
          <c:tx>
            <c:strRef>
              <c:f>'Graphique 4'!$L$15</c:f>
              <c:strCache>
                <c:ptCount val="1"/>
                <c:pt idx="0">
                  <c:v>Hausse ≥ 30 % </c:v>
                </c:pt>
              </c:strCache>
            </c:strRef>
          </c:tx>
          <c:spPr>
            <a:solidFill>
              <a:srgbClr val="00AC8C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D3CA221-284C-4905-8E7F-D0B29924A3D7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2E5D-4602-A6DB-0E3779C40B0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FD7977E-4173-4D0B-972D-ED37542A881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2E5D-4602-A6DB-0E3779C40B0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71CC7B7-50B7-48FC-8D19-86036DEB14E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2E5D-4602-A6DB-0E3779C40B0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A659724-9006-469E-8575-B4ED2C30948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2E5D-4602-A6DB-0E3779C40B0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3B42687-0F37-4F02-8802-E4E9C203A8F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2E5D-4602-A6DB-0E3779C40B0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BA14E22-C326-4469-9E3A-42D5556B295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2E5D-4602-A6DB-0E3779C40B0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A036A1B-0376-4D63-B7F1-FFD1DDD7268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2E5D-4602-A6DB-0E3779C40B0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CF570B3-6972-40CF-BB3E-1183697550D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2E5D-4602-A6DB-0E3779C40B0E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8BAD5BE1-5AD5-4926-9740-A06E528B01A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2E5D-4602-A6DB-0E3779C40B0E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372BEEA3-0354-494E-85BB-96F7C7AF033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2E5D-4602-A6DB-0E3779C40B0E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705B521B-4571-4DD8-8D1E-940701EBE8B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0EAC-4C27-9191-53194A3F56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'Graphique 4'!$M$8:$W$8</c:f>
              <c:strCache>
                <c:ptCount val="11"/>
                <c:pt idx="0">
                  <c:v>Grandes cultures</c:v>
                </c:pt>
                <c:pt idx="1">
                  <c:v>Maraîchage / horticulture</c:v>
                </c:pt>
                <c:pt idx="2">
                  <c:v>Viticulture</c:v>
                </c:pt>
                <c:pt idx="3">
                  <c:v>Cultures fruitières</c:v>
                </c:pt>
                <c:pt idx="4">
                  <c:v>Bovins lait</c:v>
                </c:pt>
                <c:pt idx="5">
                  <c:v>Bovins viande</c:v>
                </c:pt>
                <c:pt idx="6">
                  <c:v>Bovins mixte</c:v>
                </c:pt>
                <c:pt idx="7">
                  <c:v>Ovins / caprins</c:v>
                </c:pt>
                <c:pt idx="8">
                  <c:v>Porcins / volailles</c:v>
                </c:pt>
                <c:pt idx="9">
                  <c:v>Polyculture / polyélevage</c:v>
                </c:pt>
                <c:pt idx="10">
                  <c:v>Ensemble*</c:v>
                </c:pt>
              </c:strCache>
            </c:strRef>
          </c:cat>
          <c:val>
            <c:numRef>
              <c:f>'Graphique 4'!$M$15:$W$15</c:f>
              <c:numCache>
                <c:formatCode>0%</c:formatCode>
                <c:ptCount val="11"/>
                <c:pt idx="0">
                  <c:v>5.2685824326340197E-2</c:v>
                </c:pt>
                <c:pt idx="1">
                  <c:v>0.28065967016491755</c:v>
                </c:pt>
                <c:pt idx="2">
                  <c:v>0.51745152354570634</c:v>
                </c:pt>
                <c:pt idx="3">
                  <c:v>0.20053595355069229</c:v>
                </c:pt>
                <c:pt idx="4">
                  <c:v>3.4453116941168378E-2</c:v>
                </c:pt>
                <c:pt idx="5">
                  <c:v>4.5471412668055836E-2</c:v>
                </c:pt>
                <c:pt idx="6">
                  <c:v>3.6977958236658934E-2</c:v>
                </c:pt>
                <c:pt idx="7">
                  <c:v>9.756211252505477E-2</c:v>
                </c:pt>
                <c:pt idx="8">
                  <c:v>7.7303917310865972E-2</c:v>
                </c:pt>
                <c:pt idx="9">
                  <c:v>6.4442444798227999E-2</c:v>
                </c:pt>
                <c:pt idx="10">
                  <c:v>0.10933119277795228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'Graphique 4'!$M$16:$W$16</c15:f>
                <c15:dlblRangeCache>
                  <c:ptCount val="11"/>
                  <c:pt idx="0">
                    <c:v>24%</c:v>
                  </c:pt>
                  <c:pt idx="1">
                    <c:v>54%</c:v>
                  </c:pt>
                  <c:pt idx="2">
                    <c:v>71%</c:v>
                  </c:pt>
                  <c:pt idx="3">
                    <c:v>45%</c:v>
                  </c:pt>
                  <c:pt idx="4">
                    <c:v>36%</c:v>
                  </c:pt>
                  <c:pt idx="5">
                    <c:v>23%</c:v>
                  </c:pt>
                  <c:pt idx="6">
                    <c:v>34%</c:v>
                  </c:pt>
                  <c:pt idx="7">
                    <c:v>36%</c:v>
                  </c:pt>
                  <c:pt idx="8">
                    <c:v>31%</c:v>
                  </c:pt>
                  <c:pt idx="9">
                    <c:v>30%</c:v>
                  </c:pt>
                  <c:pt idx="10">
                    <c:v>34%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2E5D-4602-A6DB-0E3779C40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899132848"/>
        <c:axId val="899129936"/>
      </c:barChart>
      <c:catAx>
        <c:axId val="8991328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899129936"/>
        <c:crosses val="autoZero"/>
        <c:auto val="1"/>
        <c:lblAlgn val="ctr"/>
        <c:lblOffset val="100"/>
        <c:noMultiLvlLbl val="0"/>
      </c:catAx>
      <c:valAx>
        <c:axId val="899129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899132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anchor="ctr" anchorCtr="1"/>
          <a:lstStyle/>
          <a:p>
            <a:pPr>
              <a:defRPr sz="1400"/>
            </a:pPr>
            <a:r>
              <a:rPr lang="fr-FR" sz="1400"/>
              <a:t>Dispersion des aides de la PAC en</a:t>
            </a:r>
            <a:r>
              <a:rPr lang="fr-FR" sz="1400" baseline="0"/>
              <a:t> 2022 et 2023 </a:t>
            </a:r>
            <a:r>
              <a:rPr lang="fr-FR" sz="1400"/>
              <a:t>par exploitation selon leur orientation de production</a:t>
            </a:r>
          </a:p>
        </c:rich>
      </c:tx>
      <c:layout>
        <c:manualLayout>
          <c:xMode val="edge"/>
          <c:yMode val="edge"/>
          <c:x val="0.18293140383778189"/>
          <c:y val="1.506599444853565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001281399085904E-2"/>
          <c:y val="9.917720736885291E-2"/>
          <c:w val="0.8912558550076346"/>
          <c:h val="0.74869181819898412"/>
        </c:manualLayout>
      </c:layout>
      <c:lineChart>
        <c:grouping val="standard"/>
        <c:varyColors val="0"/>
        <c:ser>
          <c:idx val="1"/>
          <c:order val="0"/>
          <c:tx>
            <c:strRef>
              <c:f>'Graphique 5'!$F$8</c:f>
              <c:strCache>
                <c:ptCount val="1"/>
                <c:pt idx="0">
                  <c:v>Premier quartile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5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</c:marker>
          <c:cat>
            <c:multiLvlStrRef>
              <c:f>'Graphique 5'!$B$9:$C$30</c:f>
              <c:multiLvlStrCache>
                <c:ptCount val="22"/>
                <c:lvl>
                  <c:pt idx="0">
                    <c:v>2022</c:v>
                  </c:pt>
                  <c:pt idx="1">
                    <c:v>2023</c:v>
                  </c:pt>
                  <c:pt idx="2">
                    <c:v>2022</c:v>
                  </c:pt>
                  <c:pt idx="3">
                    <c:v>2023</c:v>
                  </c:pt>
                  <c:pt idx="4">
                    <c:v>2022</c:v>
                  </c:pt>
                  <c:pt idx="5">
                    <c:v>2023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2022</c:v>
                  </c:pt>
                  <c:pt idx="9">
                    <c:v>2023</c:v>
                  </c:pt>
                  <c:pt idx="10">
                    <c:v>2022</c:v>
                  </c:pt>
                  <c:pt idx="11">
                    <c:v>2023</c:v>
                  </c:pt>
                  <c:pt idx="12">
                    <c:v>2022</c:v>
                  </c:pt>
                  <c:pt idx="13">
                    <c:v>2023</c:v>
                  </c:pt>
                  <c:pt idx="14">
                    <c:v>2022</c:v>
                  </c:pt>
                  <c:pt idx="15">
                    <c:v>2023</c:v>
                  </c:pt>
                  <c:pt idx="16">
                    <c:v>2022</c:v>
                  </c:pt>
                  <c:pt idx="17">
                    <c:v>2023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2022</c:v>
                  </c:pt>
                  <c:pt idx="21">
                    <c:v>2023</c:v>
                  </c:pt>
                </c:lvl>
                <c:lvl>
                  <c:pt idx="0">
                    <c:v>Grandes cultures</c:v>
                  </c:pt>
                  <c:pt idx="2">
                    <c:v>Maraîchage / horticulture</c:v>
                  </c:pt>
                  <c:pt idx="4">
                    <c:v>Viticulture</c:v>
                  </c:pt>
                  <c:pt idx="6">
                    <c:v>Cultures fruitières</c:v>
                  </c:pt>
                  <c:pt idx="8">
                    <c:v>Bovins lait</c:v>
                  </c:pt>
                  <c:pt idx="10">
                    <c:v>Bovins viande</c:v>
                  </c:pt>
                  <c:pt idx="12">
                    <c:v>Bovins mixtes</c:v>
                  </c:pt>
                  <c:pt idx="14">
                    <c:v>Ovins / caprins</c:v>
                  </c:pt>
                  <c:pt idx="16">
                    <c:v>Porcins / volailles</c:v>
                  </c:pt>
                  <c:pt idx="18">
                    <c:v>Polyculture / Polyélevage</c:v>
                  </c:pt>
                  <c:pt idx="20">
                    <c:v>Ensemble*</c:v>
                  </c:pt>
                </c:lvl>
              </c:multiLvlStrCache>
            </c:multiLvlStrRef>
          </c:cat>
          <c:val>
            <c:numRef>
              <c:f>'Graphique 5'!$F$9:$F$30</c:f>
              <c:numCache>
                <c:formatCode>#,##0</c:formatCode>
                <c:ptCount val="22"/>
                <c:pt idx="0">
                  <c:v>10964.31</c:v>
                </c:pt>
                <c:pt idx="1">
                  <c:v>10732.02</c:v>
                </c:pt>
                <c:pt idx="2">
                  <c:v>1843.42</c:v>
                </c:pt>
                <c:pt idx="3">
                  <c:v>2836.37</c:v>
                </c:pt>
                <c:pt idx="4">
                  <c:v>2302.6824999999999</c:v>
                </c:pt>
                <c:pt idx="5">
                  <c:v>3838.24</c:v>
                </c:pt>
                <c:pt idx="6">
                  <c:v>3184.99</c:v>
                </c:pt>
                <c:pt idx="7">
                  <c:v>3532.1574999999998</c:v>
                </c:pt>
                <c:pt idx="8">
                  <c:v>23066.49</c:v>
                </c:pt>
                <c:pt idx="9">
                  <c:v>23373.735000000001</c:v>
                </c:pt>
                <c:pt idx="10">
                  <c:v>20032.18</c:v>
                </c:pt>
                <c:pt idx="11">
                  <c:v>19127.705000000002</c:v>
                </c:pt>
                <c:pt idx="12">
                  <c:v>27994.14</c:v>
                </c:pt>
                <c:pt idx="13">
                  <c:v>27912.799999999999</c:v>
                </c:pt>
                <c:pt idx="14">
                  <c:v>7696.2550000000001</c:v>
                </c:pt>
                <c:pt idx="15">
                  <c:v>7942.7025000000003</c:v>
                </c:pt>
                <c:pt idx="16">
                  <c:v>9863.3525000000009</c:v>
                </c:pt>
                <c:pt idx="17">
                  <c:v>9805.49</c:v>
                </c:pt>
                <c:pt idx="18">
                  <c:v>14607.98</c:v>
                </c:pt>
                <c:pt idx="19">
                  <c:v>14408.715</c:v>
                </c:pt>
                <c:pt idx="20">
                  <c:v>10132.76</c:v>
                </c:pt>
                <c:pt idx="21">
                  <c:v>10660.6875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4E-48C8-863C-F71B27103AA5}"/>
            </c:ext>
          </c:extLst>
        </c:ser>
        <c:ser>
          <c:idx val="0"/>
          <c:order val="1"/>
          <c:tx>
            <c:strRef>
              <c:f>'Graphique 5'!$H$8</c:f>
              <c:strCache>
                <c:ptCount val="1"/>
                <c:pt idx="0">
                  <c:v>Premier décile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'Graphique 5'!$B$9:$C$30</c:f>
              <c:multiLvlStrCache>
                <c:ptCount val="22"/>
                <c:lvl>
                  <c:pt idx="0">
                    <c:v>2022</c:v>
                  </c:pt>
                  <c:pt idx="1">
                    <c:v>2023</c:v>
                  </c:pt>
                  <c:pt idx="2">
                    <c:v>2022</c:v>
                  </c:pt>
                  <c:pt idx="3">
                    <c:v>2023</c:v>
                  </c:pt>
                  <c:pt idx="4">
                    <c:v>2022</c:v>
                  </c:pt>
                  <c:pt idx="5">
                    <c:v>2023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2022</c:v>
                  </c:pt>
                  <c:pt idx="9">
                    <c:v>2023</c:v>
                  </c:pt>
                  <c:pt idx="10">
                    <c:v>2022</c:v>
                  </c:pt>
                  <c:pt idx="11">
                    <c:v>2023</c:v>
                  </c:pt>
                  <c:pt idx="12">
                    <c:v>2022</c:v>
                  </c:pt>
                  <c:pt idx="13">
                    <c:v>2023</c:v>
                  </c:pt>
                  <c:pt idx="14">
                    <c:v>2022</c:v>
                  </c:pt>
                  <c:pt idx="15">
                    <c:v>2023</c:v>
                  </c:pt>
                  <c:pt idx="16">
                    <c:v>2022</c:v>
                  </c:pt>
                  <c:pt idx="17">
                    <c:v>2023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2022</c:v>
                  </c:pt>
                  <c:pt idx="21">
                    <c:v>2023</c:v>
                  </c:pt>
                </c:lvl>
                <c:lvl>
                  <c:pt idx="0">
                    <c:v>Grandes cultures</c:v>
                  </c:pt>
                  <c:pt idx="2">
                    <c:v>Maraîchage / horticulture</c:v>
                  </c:pt>
                  <c:pt idx="4">
                    <c:v>Viticulture</c:v>
                  </c:pt>
                  <c:pt idx="6">
                    <c:v>Cultures fruitières</c:v>
                  </c:pt>
                  <c:pt idx="8">
                    <c:v>Bovins lait</c:v>
                  </c:pt>
                  <c:pt idx="10">
                    <c:v>Bovins viande</c:v>
                  </c:pt>
                  <c:pt idx="12">
                    <c:v>Bovins mixtes</c:v>
                  </c:pt>
                  <c:pt idx="14">
                    <c:v>Ovins / caprins</c:v>
                  </c:pt>
                  <c:pt idx="16">
                    <c:v>Porcins / volailles</c:v>
                  </c:pt>
                  <c:pt idx="18">
                    <c:v>Polyculture / Polyélevage</c:v>
                  </c:pt>
                  <c:pt idx="20">
                    <c:v>Ensemble*</c:v>
                  </c:pt>
                </c:lvl>
              </c:multiLvlStrCache>
            </c:multiLvlStrRef>
          </c:cat>
          <c:val>
            <c:numRef>
              <c:f>'Graphique 5'!$H$9:$H$30</c:f>
              <c:numCache>
                <c:formatCode>#,##0</c:formatCode>
                <c:ptCount val="22"/>
                <c:pt idx="0">
                  <c:v>3534.1460000000002</c:v>
                </c:pt>
                <c:pt idx="1">
                  <c:v>3506.13</c:v>
                </c:pt>
                <c:pt idx="2">
                  <c:v>900.83600000000001</c:v>
                </c:pt>
                <c:pt idx="3">
                  <c:v>1493.248</c:v>
                </c:pt>
                <c:pt idx="4">
                  <c:v>1028.02</c:v>
                </c:pt>
                <c:pt idx="5">
                  <c:v>1756.54</c:v>
                </c:pt>
                <c:pt idx="6">
                  <c:v>1439.866</c:v>
                </c:pt>
                <c:pt idx="7">
                  <c:v>1517.443</c:v>
                </c:pt>
                <c:pt idx="8">
                  <c:v>16472.259999999998</c:v>
                </c:pt>
                <c:pt idx="9">
                  <c:v>16364.918</c:v>
                </c:pt>
                <c:pt idx="10">
                  <c:v>8656.8459999999995</c:v>
                </c:pt>
                <c:pt idx="11">
                  <c:v>8274.34</c:v>
                </c:pt>
                <c:pt idx="12">
                  <c:v>17224.314999999999</c:v>
                </c:pt>
                <c:pt idx="13">
                  <c:v>16764.310000000001</c:v>
                </c:pt>
                <c:pt idx="14">
                  <c:v>2849.7179999999998</c:v>
                </c:pt>
                <c:pt idx="15">
                  <c:v>2832.35</c:v>
                </c:pt>
                <c:pt idx="16">
                  <c:v>3395.8679999999999</c:v>
                </c:pt>
                <c:pt idx="17">
                  <c:v>3728.8719999999998</c:v>
                </c:pt>
                <c:pt idx="18">
                  <c:v>5189.1549999999997</c:v>
                </c:pt>
                <c:pt idx="19">
                  <c:v>5373.2340000000004</c:v>
                </c:pt>
                <c:pt idx="20">
                  <c:v>3099.9180000000001</c:v>
                </c:pt>
                <c:pt idx="21">
                  <c:v>3738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4E-48C8-863C-F71B27103AA5}"/>
            </c:ext>
          </c:extLst>
        </c:ser>
        <c:ser>
          <c:idx val="2"/>
          <c:order val="3"/>
          <c:tx>
            <c:strRef>
              <c:f>'Graphique 5'!$E$8</c:f>
              <c:strCache>
                <c:ptCount val="1"/>
                <c:pt idx="0">
                  <c:v>Médiane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'Graphique 5'!$B$9:$C$30</c:f>
              <c:multiLvlStrCache>
                <c:ptCount val="22"/>
                <c:lvl>
                  <c:pt idx="0">
                    <c:v>2022</c:v>
                  </c:pt>
                  <c:pt idx="1">
                    <c:v>2023</c:v>
                  </c:pt>
                  <c:pt idx="2">
                    <c:v>2022</c:v>
                  </c:pt>
                  <c:pt idx="3">
                    <c:v>2023</c:v>
                  </c:pt>
                  <c:pt idx="4">
                    <c:v>2022</c:v>
                  </c:pt>
                  <c:pt idx="5">
                    <c:v>2023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2022</c:v>
                  </c:pt>
                  <c:pt idx="9">
                    <c:v>2023</c:v>
                  </c:pt>
                  <c:pt idx="10">
                    <c:v>2022</c:v>
                  </c:pt>
                  <c:pt idx="11">
                    <c:v>2023</c:v>
                  </c:pt>
                  <c:pt idx="12">
                    <c:v>2022</c:v>
                  </c:pt>
                  <c:pt idx="13">
                    <c:v>2023</c:v>
                  </c:pt>
                  <c:pt idx="14">
                    <c:v>2022</c:v>
                  </c:pt>
                  <c:pt idx="15">
                    <c:v>2023</c:v>
                  </c:pt>
                  <c:pt idx="16">
                    <c:v>2022</c:v>
                  </c:pt>
                  <c:pt idx="17">
                    <c:v>2023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2022</c:v>
                  </c:pt>
                  <c:pt idx="21">
                    <c:v>2023</c:v>
                  </c:pt>
                </c:lvl>
                <c:lvl>
                  <c:pt idx="0">
                    <c:v>Grandes cultures</c:v>
                  </c:pt>
                  <c:pt idx="2">
                    <c:v>Maraîchage / horticulture</c:v>
                  </c:pt>
                  <c:pt idx="4">
                    <c:v>Viticulture</c:v>
                  </c:pt>
                  <c:pt idx="6">
                    <c:v>Cultures fruitières</c:v>
                  </c:pt>
                  <c:pt idx="8">
                    <c:v>Bovins lait</c:v>
                  </c:pt>
                  <c:pt idx="10">
                    <c:v>Bovins viande</c:v>
                  </c:pt>
                  <c:pt idx="12">
                    <c:v>Bovins mixtes</c:v>
                  </c:pt>
                  <c:pt idx="14">
                    <c:v>Ovins / caprins</c:v>
                  </c:pt>
                  <c:pt idx="16">
                    <c:v>Porcins / volailles</c:v>
                  </c:pt>
                  <c:pt idx="18">
                    <c:v>Polyculture / Polyélevage</c:v>
                  </c:pt>
                  <c:pt idx="20">
                    <c:v>Ensemble*</c:v>
                  </c:pt>
                </c:lvl>
              </c:multiLvlStrCache>
            </c:multiLvlStrRef>
          </c:cat>
          <c:val>
            <c:numRef>
              <c:f>'Graphique 5'!$E$9:$E$30</c:f>
              <c:numCache>
                <c:formatCode>#,##0</c:formatCode>
                <c:ptCount val="22"/>
                <c:pt idx="0">
                  <c:v>24278.57</c:v>
                </c:pt>
                <c:pt idx="1">
                  <c:v>23826.17</c:v>
                </c:pt>
                <c:pt idx="2">
                  <c:v>4802.9799999999996</c:v>
                </c:pt>
                <c:pt idx="3">
                  <c:v>6387.11</c:v>
                </c:pt>
                <c:pt idx="4">
                  <c:v>5603.77</c:v>
                </c:pt>
                <c:pt idx="5">
                  <c:v>8348.31</c:v>
                </c:pt>
                <c:pt idx="6">
                  <c:v>7615.61</c:v>
                </c:pt>
                <c:pt idx="7">
                  <c:v>8783.625</c:v>
                </c:pt>
                <c:pt idx="8">
                  <c:v>33171.71</c:v>
                </c:pt>
                <c:pt idx="9">
                  <c:v>34056.28</c:v>
                </c:pt>
                <c:pt idx="10">
                  <c:v>36799.51</c:v>
                </c:pt>
                <c:pt idx="11">
                  <c:v>35532.870000000003</c:v>
                </c:pt>
                <c:pt idx="12">
                  <c:v>42233.279999999999</c:v>
                </c:pt>
                <c:pt idx="13">
                  <c:v>42598.445</c:v>
                </c:pt>
                <c:pt idx="14">
                  <c:v>22607.91</c:v>
                </c:pt>
                <c:pt idx="15">
                  <c:v>23165.93</c:v>
                </c:pt>
                <c:pt idx="16">
                  <c:v>19221.035</c:v>
                </c:pt>
                <c:pt idx="17">
                  <c:v>19103.86</c:v>
                </c:pt>
                <c:pt idx="18">
                  <c:v>29714.334999999999</c:v>
                </c:pt>
                <c:pt idx="19">
                  <c:v>29408.05</c:v>
                </c:pt>
                <c:pt idx="20">
                  <c:v>24992.43</c:v>
                </c:pt>
                <c:pt idx="21">
                  <c:v>25079.26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4E-48C8-863C-F71B27103AA5}"/>
            </c:ext>
          </c:extLst>
        </c:ser>
        <c:ser>
          <c:idx val="4"/>
          <c:order val="4"/>
          <c:tx>
            <c:strRef>
              <c:f>'Graphique 5'!$I$8</c:f>
              <c:strCache>
                <c:ptCount val="1"/>
                <c:pt idx="0">
                  <c:v>Neuvième décile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'Graphique 5'!$B$9:$C$30</c:f>
              <c:multiLvlStrCache>
                <c:ptCount val="22"/>
                <c:lvl>
                  <c:pt idx="0">
                    <c:v>2022</c:v>
                  </c:pt>
                  <c:pt idx="1">
                    <c:v>2023</c:v>
                  </c:pt>
                  <c:pt idx="2">
                    <c:v>2022</c:v>
                  </c:pt>
                  <c:pt idx="3">
                    <c:v>2023</c:v>
                  </c:pt>
                  <c:pt idx="4">
                    <c:v>2022</c:v>
                  </c:pt>
                  <c:pt idx="5">
                    <c:v>2023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2022</c:v>
                  </c:pt>
                  <c:pt idx="9">
                    <c:v>2023</c:v>
                  </c:pt>
                  <c:pt idx="10">
                    <c:v>2022</c:v>
                  </c:pt>
                  <c:pt idx="11">
                    <c:v>2023</c:v>
                  </c:pt>
                  <c:pt idx="12">
                    <c:v>2022</c:v>
                  </c:pt>
                  <c:pt idx="13">
                    <c:v>2023</c:v>
                  </c:pt>
                  <c:pt idx="14">
                    <c:v>2022</c:v>
                  </c:pt>
                  <c:pt idx="15">
                    <c:v>2023</c:v>
                  </c:pt>
                  <c:pt idx="16">
                    <c:v>2022</c:v>
                  </c:pt>
                  <c:pt idx="17">
                    <c:v>2023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2022</c:v>
                  </c:pt>
                  <c:pt idx="21">
                    <c:v>2023</c:v>
                  </c:pt>
                </c:lvl>
                <c:lvl>
                  <c:pt idx="0">
                    <c:v>Grandes cultures</c:v>
                  </c:pt>
                  <c:pt idx="2">
                    <c:v>Maraîchage / horticulture</c:v>
                  </c:pt>
                  <c:pt idx="4">
                    <c:v>Viticulture</c:v>
                  </c:pt>
                  <c:pt idx="6">
                    <c:v>Cultures fruitières</c:v>
                  </c:pt>
                  <c:pt idx="8">
                    <c:v>Bovins lait</c:v>
                  </c:pt>
                  <c:pt idx="10">
                    <c:v>Bovins viande</c:v>
                  </c:pt>
                  <c:pt idx="12">
                    <c:v>Bovins mixtes</c:v>
                  </c:pt>
                  <c:pt idx="14">
                    <c:v>Ovins / caprins</c:v>
                  </c:pt>
                  <c:pt idx="16">
                    <c:v>Porcins / volailles</c:v>
                  </c:pt>
                  <c:pt idx="18">
                    <c:v>Polyculture / Polyélevage</c:v>
                  </c:pt>
                  <c:pt idx="20">
                    <c:v>Ensemble*</c:v>
                  </c:pt>
                </c:lvl>
              </c:multiLvlStrCache>
            </c:multiLvlStrRef>
          </c:cat>
          <c:val>
            <c:numRef>
              <c:f>'Graphique 5'!$I$9:$I$30</c:f>
              <c:numCache>
                <c:formatCode>#,##0</c:formatCode>
                <c:ptCount val="22"/>
                <c:pt idx="0">
                  <c:v>60167.94</c:v>
                </c:pt>
                <c:pt idx="1">
                  <c:v>59888.137999999999</c:v>
                </c:pt>
                <c:pt idx="2">
                  <c:v>25108.216</c:v>
                </c:pt>
                <c:pt idx="3">
                  <c:v>27096.23</c:v>
                </c:pt>
                <c:pt idx="4">
                  <c:v>23343.1</c:v>
                </c:pt>
                <c:pt idx="5">
                  <c:v>28582.626</c:v>
                </c:pt>
                <c:pt idx="6">
                  <c:v>33184.31</c:v>
                </c:pt>
                <c:pt idx="7">
                  <c:v>37553.252</c:v>
                </c:pt>
                <c:pt idx="8">
                  <c:v>68124.724000000002</c:v>
                </c:pt>
                <c:pt idx="9">
                  <c:v>71181.271999999997</c:v>
                </c:pt>
                <c:pt idx="10">
                  <c:v>82728.58</c:v>
                </c:pt>
                <c:pt idx="11">
                  <c:v>81972.577999999994</c:v>
                </c:pt>
                <c:pt idx="12">
                  <c:v>93038.49</c:v>
                </c:pt>
                <c:pt idx="13">
                  <c:v>95825.695000000007</c:v>
                </c:pt>
                <c:pt idx="14">
                  <c:v>73708.274000000005</c:v>
                </c:pt>
                <c:pt idx="15">
                  <c:v>74572.820000000007</c:v>
                </c:pt>
                <c:pt idx="16">
                  <c:v>49660.332999999999</c:v>
                </c:pt>
                <c:pt idx="17">
                  <c:v>51113.408000000098</c:v>
                </c:pt>
                <c:pt idx="18">
                  <c:v>73784.513000000006</c:v>
                </c:pt>
                <c:pt idx="19">
                  <c:v>74778.142000000094</c:v>
                </c:pt>
                <c:pt idx="20">
                  <c:v>65851.584000000003</c:v>
                </c:pt>
                <c:pt idx="21">
                  <c:v>66599.088000000003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24E-48C8-863C-F71B27103AA5}"/>
            </c:ext>
          </c:extLst>
        </c:ser>
        <c:ser>
          <c:idx val="3"/>
          <c:order val="5"/>
          <c:tx>
            <c:strRef>
              <c:f>'Graphique 5'!$G$8</c:f>
              <c:strCache>
                <c:ptCount val="1"/>
                <c:pt idx="0">
                  <c:v>Troisième quartile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5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</c:marker>
          <c:cat>
            <c:multiLvlStrRef>
              <c:f>'Graphique 5'!$B$9:$C$30</c:f>
              <c:multiLvlStrCache>
                <c:ptCount val="22"/>
                <c:lvl>
                  <c:pt idx="0">
                    <c:v>2022</c:v>
                  </c:pt>
                  <c:pt idx="1">
                    <c:v>2023</c:v>
                  </c:pt>
                  <c:pt idx="2">
                    <c:v>2022</c:v>
                  </c:pt>
                  <c:pt idx="3">
                    <c:v>2023</c:v>
                  </c:pt>
                  <c:pt idx="4">
                    <c:v>2022</c:v>
                  </c:pt>
                  <c:pt idx="5">
                    <c:v>2023</c:v>
                  </c:pt>
                  <c:pt idx="6">
                    <c:v>2022</c:v>
                  </c:pt>
                  <c:pt idx="7">
                    <c:v>2023</c:v>
                  </c:pt>
                  <c:pt idx="8">
                    <c:v>2022</c:v>
                  </c:pt>
                  <c:pt idx="9">
                    <c:v>2023</c:v>
                  </c:pt>
                  <c:pt idx="10">
                    <c:v>2022</c:v>
                  </c:pt>
                  <c:pt idx="11">
                    <c:v>2023</c:v>
                  </c:pt>
                  <c:pt idx="12">
                    <c:v>2022</c:v>
                  </c:pt>
                  <c:pt idx="13">
                    <c:v>2023</c:v>
                  </c:pt>
                  <c:pt idx="14">
                    <c:v>2022</c:v>
                  </c:pt>
                  <c:pt idx="15">
                    <c:v>2023</c:v>
                  </c:pt>
                  <c:pt idx="16">
                    <c:v>2022</c:v>
                  </c:pt>
                  <c:pt idx="17">
                    <c:v>2023</c:v>
                  </c:pt>
                  <c:pt idx="18">
                    <c:v>2022</c:v>
                  </c:pt>
                  <c:pt idx="19">
                    <c:v>2023</c:v>
                  </c:pt>
                  <c:pt idx="20">
                    <c:v>2022</c:v>
                  </c:pt>
                  <c:pt idx="21">
                    <c:v>2023</c:v>
                  </c:pt>
                </c:lvl>
                <c:lvl>
                  <c:pt idx="0">
                    <c:v>Grandes cultures</c:v>
                  </c:pt>
                  <c:pt idx="2">
                    <c:v>Maraîchage / horticulture</c:v>
                  </c:pt>
                  <c:pt idx="4">
                    <c:v>Viticulture</c:v>
                  </c:pt>
                  <c:pt idx="6">
                    <c:v>Cultures fruitières</c:v>
                  </c:pt>
                  <c:pt idx="8">
                    <c:v>Bovins lait</c:v>
                  </c:pt>
                  <c:pt idx="10">
                    <c:v>Bovins viande</c:v>
                  </c:pt>
                  <c:pt idx="12">
                    <c:v>Bovins mixtes</c:v>
                  </c:pt>
                  <c:pt idx="14">
                    <c:v>Ovins / caprins</c:v>
                  </c:pt>
                  <c:pt idx="16">
                    <c:v>Porcins / volailles</c:v>
                  </c:pt>
                  <c:pt idx="18">
                    <c:v>Polyculture / Polyélevage</c:v>
                  </c:pt>
                  <c:pt idx="20">
                    <c:v>Ensemble*</c:v>
                  </c:pt>
                </c:lvl>
              </c:multiLvlStrCache>
            </c:multiLvlStrRef>
          </c:cat>
          <c:val>
            <c:numRef>
              <c:f>'Graphique 5'!$G$9:$G$30</c:f>
              <c:numCache>
                <c:formatCode>#,##0</c:formatCode>
                <c:ptCount val="22"/>
                <c:pt idx="0">
                  <c:v>41093.57</c:v>
                </c:pt>
                <c:pt idx="1">
                  <c:v>40761</c:v>
                </c:pt>
                <c:pt idx="2">
                  <c:v>13128.34</c:v>
                </c:pt>
                <c:pt idx="3">
                  <c:v>13670.72</c:v>
                </c:pt>
                <c:pt idx="4">
                  <c:v>12820.057500000001</c:v>
                </c:pt>
                <c:pt idx="5">
                  <c:v>16456.419999999998</c:v>
                </c:pt>
                <c:pt idx="6">
                  <c:v>17509.310000000001</c:v>
                </c:pt>
                <c:pt idx="7">
                  <c:v>19525.172500000001</c:v>
                </c:pt>
                <c:pt idx="8">
                  <c:v>49267.86</c:v>
                </c:pt>
                <c:pt idx="9">
                  <c:v>51185.767500000002</c:v>
                </c:pt>
                <c:pt idx="10">
                  <c:v>55284.38</c:v>
                </c:pt>
                <c:pt idx="11">
                  <c:v>54556.99</c:v>
                </c:pt>
                <c:pt idx="12">
                  <c:v>66176.595000000001</c:v>
                </c:pt>
                <c:pt idx="13">
                  <c:v>67749.69</c:v>
                </c:pt>
                <c:pt idx="14">
                  <c:v>43754.904999999999</c:v>
                </c:pt>
                <c:pt idx="15">
                  <c:v>43867.705000000002</c:v>
                </c:pt>
                <c:pt idx="16">
                  <c:v>32745.477500000001</c:v>
                </c:pt>
                <c:pt idx="17">
                  <c:v>32769.74</c:v>
                </c:pt>
                <c:pt idx="18">
                  <c:v>49502.2425</c:v>
                </c:pt>
                <c:pt idx="19">
                  <c:v>49712.2</c:v>
                </c:pt>
                <c:pt idx="20">
                  <c:v>43240.404999999999</c:v>
                </c:pt>
                <c:pt idx="21">
                  <c:v>43557.392500000002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24E-48C8-863C-F71B27103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3175">
              <a:solidFill>
                <a:srgbClr val="000000"/>
              </a:solidFill>
              <a:prstDash val="solid"/>
            </a:ln>
          </c:spPr>
        </c:hiLowLines>
        <c:upDownBars>
          <c:gapWidth val="130"/>
          <c:upBars>
            <c:spPr>
              <a:solidFill>
                <a:srgbClr val="FFFFFF"/>
              </a:solidFill>
              <a:ln w="28575">
                <a:solidFill>
                  <a:sysClr val="windowText" lastClr="000000"/>
                </a:solidFill>
                <a:prstDash val="solid"/>
              </a:ln>
            </c:spPr>
          </c:upBars>
          <c:downBars>
            <c:spPr>
              <a:solidFill>
                <a:srgbClr val="000000"/>
              </a:solidFill>
              <a:ln w="3175">
                <a:solidFill>
                  <a:srgbClr val="000000"/>
                </a:solidFill>
                <a:prstDash val="solid"/>
              </a:ln>
            </c:spPr>
          </c:downBars>
        </c:upDownBars>
        <c:marker val="1"/>
        <c:smooth val="0"/>
        <c:axId val="668597456"/>
        <c:axId val="1"/>
      </c:lineChart>
      <c:scatterChart>
        <c:scatterStyle val="lineMarker"/>
        <c:varyColors val="0"/>
        <c:ser>
          <c:idx val="5"/>
          <c:order val="2"/>
          <c:tx>
            <c:strRef>
              <c:f>'Graphique 5'!$D$8</c:f>
              <c:strCache>
                <c:ptCount val="1"/>
                <c:pt idx="0">
                  <c:v>Moyenne des aides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11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6-B24E-48C8-863C-F71B27103AA5}"/>
              </c:ext>
            </c:extLst>
          </c:dPt>
          <c:xVal>
            <c:strRef>
              <c:f>('Graphique 5'!$B$9:$B$30,'Graphique 5'!$C$9:$C$30)</c:f>
              <c:strCache>
                <c:ptCount val="44"/>
                <c:pt idx="0">
                  <c:v>Grandes cultures</c:v>
                </c:pt>
                <c:pt idx="2">
                  <c:v>Maraîchage / horticulture</c:v>
                </c:pt>
                <c:pt idx="4">
                  <c:v>Viticulture</c:v>
                </c:pt>
                <c:pt idx="6">
                  <c:v>Cultures fruitières</c:v>
                </c:pt>
                <c:pt idx="8">
                  <c:v>Bovins lait</c:v>
                </c:pt>
                <c:pt idx="10">
                  <c:v>Bovins viande</c:v>
                </c:pt>
                <c:pt idx="12">
                  <c:v>Bovins mixtes</c:v>
                </c:pt>
                <c:pt idx="14">
                  <c:v>Ovins / caprins</c:v>
                </c:pt>
                <c:pt idx="16">
                  <c:v>Porcins / volailles</c:v>
                </c:pt>
                <c:pt idx="18">
                  <c:v>Polyculture / Polyélevage</c:v>
                </c:pt>
                <c:pt idx="20">
                  <c:v>Ensemble*</c:v>
                </c:pt>
                <c:pt idx="22">
                  <c:v>2022</c:v>
                </c:pt>
                <c:pt idx="23">
                  <c:v>2023</c:v>
                </c:pt>
                <c:pt idx="24">
                  <c:v>2022</c:v>
                </c:pt>
                <c:pt idx="25">
                  <c:v>2023</c:v>
                </c:pt>
                <c:pt idx="26">
                  <c:v>2022</c:v>
                </c:pt>
                <c:pt idx="27">
                  <c:v>2023</c:v>
                </c:pt>
                <c:pt idx="28">
                  <c:v>2022</c:v>
                </c:pt>
                <c:pt idx="29">
                  <c:v>2023</c:v>
                </c:pt>
                <c:pt idx="30">
                  <c:v>2022</c:v>
                </c:pt>
                <c:pt idx="31">
                  <c:v>2023</c:v>
                </c:pt>
                <c:pt idx="32">
                  <c:v>2022</c:v>
                </c:pt>
                <c:pt idx="33">
                  <c:v>2023</c:v>
                </c:pt>
                <c:pt idx="34">
                  <c:v>2022</c:v>
                </c:pt>
                <c:pt idx="35">
                  <c:v>2023</c:v>
                </c:pt>
                <c:pt idx="36">
                  <c:v>2022</c:v>
                </c:pt>
                <c:pt idx="37">
                  <c:v>2023</c:v>
                </c:pt>
                <c:pt idx="38">
                  <c:v>2022</c:v>
                </c:pt>
                <c:pt idx="39">
                  <c:v>2023</c:v>
                </c:pt>
                <c:pt idx="40">
                  <c:v>2022</c:v>
                </c:pt>
                <c:pt idx="41">
                  <c:v>2023</c:v>
                </c:pt>
                <c:pt idx="42">
                  <c:v>2022</c:v>
                </c:pt>
                <c:pt idx="43">
                  <c:v>2023</c:v>
                </c:pt>
              </c:strCache>
            </c:strRef>
          </c:xVal>
          <c:yVal>
            <c:numRef>
              <c:f>'Graphique 5'!$D$9:$D$30</c:f>
              <c:numCache>
                <c:formatCode>#,##0</c:formatCode>
                <c:ptCount val="22"/>
                <c:pt idx="0">
                  <c:v>29468.7618939774</c:v>
                </c:pt>
                <c:pt idx="1">
                  <c:v>29165.486755583901</c:v>
                </c:pt>
                <c:pt idx="2">
                  <c:v>10219.960746626701</c:v>
                </c:pt>
                <c:pt idx="3">
                  <c:v>11306.9069595202</c:v>
                </c:pt>
                <c:pt idx="4">
                  <c:v>9661.2173365751605</c:v>
                </c:pt>
                <c:pt idx="5">
                  <c:v>12733.922323176401</c:v>
                </c:pt>
                <c:pt idx="6">
                  <c:v>14367.5020500223</c:v>
                </c:pt>
                <c:pt idx="7">
                  <c:v>15886.7042125633</c:v>
                </c:pt>
                <c:pt idx="8">
                  <c:v>39010.950164345901</c:v>
                </c:pt>
                <c:pt idx="9">
                  <c:v>40259.989878627399</c:v>
                </c:pt>
                <c:pt idx="10">
                  <c:v>42253.271736077397</c:v>
                </c:pt>
                <c:pt idx="11">
                  <c:v>41457.434774368499</c:v>
                </c:pt>
                <c:pt idx="12">
                  <c:v>50347.936276102097</c:v>
                </c:pt>
                <c:pt idx="13">
                  <c:v>51467.886687935003</c:v>
                </c:pt>
                <c:pt idx="14">
                  <c:v>32446.858887438801</c:v>
                </c:pt>
                <c:pt idx="15">
                  <c:v>32968.279401099899</c:v>
                </c:pt>
                <c:pt idx="16">
                  <c:v>24313.881151641501</c:v>
                </c:pt>
                <c:pt idx="17">
                  <c:v>24533.5689959177</c:v>
                </c:pt>
                <c:pt idx="18">
                  <c:v>36358.986915622598</c:v>
                </c:pt>
                <c:pt idx="19">
                  <c:v>36531.130103132004</c:v>
                </c:pt>
                <c:pt idx="20">
                  <c:v>31136.523222701799</c:v>
                </c:pt>
                <c:pt idx="21">
                  <c:v>31595.4402749988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B24E-48C8-863C-F71B27103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8597456"/>
        <c:axId val="1"/>
      </c:scatterChart>
      <c:catAx>
        <c:axId val="66859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fr-FR"/>
          </a:p>
        </c:txPr>
        <c:crossAx val="1"/>
        <c:crossesAt val="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00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lg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fr-FR"/>
                  <a:t>en euros</a:t>
                </a:r>
              </a:p>
            </c:rich>
          </c:tx>
          <c:layout>
            <c:manualLayout>
              <c:xMode val="edge"/>
              <c:yMode val="edge"/>
              <c:x val="6.8783665406788222E-2"/>
              <c:y val="6.1912402192663772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668597456"/>
        <c:crosses val="autoZero"/>
        <c:crossBetween val="between"/>
        <c:majorUnit val="1000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overlay val="0"/>
      <c:spPr>
        <a:solidFill>
          <a:sysClr val="window" lastClr="FFFFFF"/>
        </a:solidFill>
      </c:spPr>
      <c:txPr>
        <a:bodyPr/>
        <a:lstStyle/>
        <a:p>
          <a:pPr>
            <a:defRPr sz="90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</c:spPr>
  <c:txPr>
    <a:bodyPr/>
    <a:lstStyle/>
    <a:p>
      <a:pPr>
        <a:defRPr sz="880" b="0" i="0" u="none" strike="noStrike" baseline="0">
          <a:solidFill>
            <a:srgbClr val="000000"/>
          </a:solidFill>
          <a:latin typeface="Calibri" panose="020F0502020204030204" pitchFamily="34" charset="0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r>
              <a:rPr lang="fr-FR">
                <a:latin typeface="Marianne" panose="02000000000000000000" pitchFamily="50" charset="0"/>
              </a:rPr>
              <a:t>Répartition des bénéficiaires autour de la valeur moyenne d'aide</a:t>
            </a:r>
            <a:r>
              <a:rPr lang="fr-FR" baseline="0">
                <a:latin typeface="Marianne" panose="02000000000000000000" pitchFamily="50" charset="0"/>
              </a:rPr>
              <a:t> découplée par hectare</a:t>
            </a:r>
            <a:endParaRPr lang="fr-FR">
              <a:latin typeface="Marianne" panose="02000000000000000000" pitchFamily="50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0697111476235548E-2"/>
          <c:y val="0.14986305584116927"/>
          <c:w val="0.89656657251069261"/>
          <c:h val="0.68621427464117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Complément_convergence!$C$5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169B62"/>
            </a:solidFill>
            <a:ln>
              <a:noFill/>
            </a:ln>
            <a:effectLst/>
          </c:spPr>
          <c:invertIfNegative val="0"/>
          <c:cat>
            <c:strRef>
              <c:f>Complément_convergence!$B$6:$B$47</c:f>
              <c:strCache>
                <c:ptCount val="42"/>
                <c:pt idx="0">
                  <c:v>&lt; -100%</c:v>
                </c:pt>
                <c:pt idx="1">
                  <c:v>-100 à -95%</c:v>
                </c:pt>
                <c:pt idx="2">
                  <c:v>-95 à -90%</c:v>
                </c:pt>
                <c:pt idx="3">
                  <c:v>-90 à -85%</c:v>
                </c:pt>
                <c:pt idx="4">
                  <c:v>-85 à -80%</c:v>
                </c:pt>
                <c:pt idx="5">
                  <c:v>-80 à -75%</c:v>
                </c:pt>
                <c:pt idx="6">
                  <c:v>-75 à -70%</c:v>
                </c:pt>
                <c:pt idx="7">
                  <c:v>-70 à -65%</c:v>
                </c:pt>
                <c:pt idx="8">
                  <c:v>-65 à -60%</c:v>
                </c:pt>
                <c:pt idx="9">
                  <c:v>-60 à -55%</c:v>
                </c:pt>
                <c:pt idx="10">
                  <c:v>-55 à -50%</c:v>
                </c:pt>
                <c:pt idx="11">
                  <c:v>-50 à -45%</c:v>
                </c:pt>
                <c:pt idx="12">
                  <c:v>-45 à -40%</c:v>
                </c:pt>
                <c:pt idx="13">
                  <c:v>-40 à -35%</c:v>
                </c:pt>
                <c:pt idx="14">
                  <c:v>-35 à -30%</c:v>
                </c:pt>
                <c:pt idx="15">
                  <c:v>-30 à -25%</c:v>
                </c:pt>
                <c:pt idx="16">
                  <c:v>-25 à -20%</c:v>
                </c:pt>
                <c:pt idx="17">
                  <c:v>-20 à -15%</c:v>
                </c:pt>
                <c:pt idx="18">
                  <c:v>-15 à -10%</c:v>
                </c:pt>
                <c:pt idx="19">
                  <c:v>-10 à -5%</c:v>
                </c:pt>
                <c:pt idx="20">
                  <c:v>-5 à -0%</c:v>
                </c:pt>
                <c:pt idx="21">
                  <c:v>0 à 4%</c:v>
                </c:pt>
                <c:pt idx="22">
                  <c:v>5 à 9%</c:v>
                </c:pt>
                <c:pt idx="23">
                  <c:v>10 à 14%</c:v>
                </c:pt>
                <c:pt idx="24">
                  <c:v>15 à 19%</c:v>
                </c:pt>
                <c:pt idx="25">
                  <c:v>20 à 24%</c:v>
                </c:pt>
                <c:pt idx="26">
                  <c:v>25 à 29%</c:v>
                </c:pt>
                <c:pt idx="27">
                  <c:v>30 à 34%</c:v>
                </c:pt>
                <c:pt idx="28">
                  <c:v>35 à 39%</c:v>
                </c:pt>
                <c:pt idx="29">
                  <c:v>40 à 44%</c:v>
                </c:pt>
                <c:pt idx="30">
                  <c:v>45 à 49%</c:v>
                </c:pt>
                <c:pt idx="31">
                  <c:v>50 à 54%</c:v>
                </c:pt>
                <c:pt idx="32">
                  <c:v>55 à 59%</c:v>
                </c:pt>
                <c:pt idx="33">
                  <c:v>60 à 64%</c:v>
                </c:pt>
                <c:pt idx="34">
                  <c:v>65 à 69%</c:v>
                </c:pt>
                <c:pt idx="35">
                  <c:v>70 à 74%</c:v>
                </c:pt>
                <c:pt idx="36">
                  <c:v>75 à 79%</c:v>
                </c:pt>
                <c:pt idx="37">
                  <c:v>80 à 84%</c:v>
                </c:pt>
                <c:pt idx="38">
                  <c:v>85 à 89%</c:v>
                </c:pt>
                <c:pt idx="39">
                  <c:v>90 à 94%</c:v>
                </c:pt>
                <c:pt idx="40">
                  <c:v>95 à 99%</c:v>
                </c:pt>
                <c:pt idx="41">
                  <c:v>&gt;= 100%</c:v>
                </c:pt>
              </c:strCache>
            </c:strRef>
          </c:cat>
          <c:val>
            <c:numRef>
              <c:f>Complément_convergence!$C$6:$C$47</c:f>
              <c:numCache>
                <c:formatCode>#,##0</c:formatCode>
                <c:ptCount val="42"/>
                <c:pt idx="0">
                  <c:v>0</c:v>
                </c:pt>
                <c:pt idx="1">
                  <c:v>3.9517254680191001</c:v>
                </c:pt>
                <c:pt idx="2">
                  <c:v>0.182729302392479</c:v>
                </c:pt>
                <c:pt idx="3">
                  <c:v>0.22587826109696399</c:v>
                </c:pt>
                <c:pt idx="4">
                  <c:v>0.224243830843006</c:v>
                </c:pt>
                <c:pt idx="5">
                  <c:v>0.23241598211279499</c:v>
                </c:pt>
                <c:pt idx="6">
                  <c:v>0.25954752432849398</c:v>
                </c:pt>
                <c:pt idx="7">
                  <c:v>0.28504463629023602</c:v>
                </c:pt>
                <c:pt idx="8">
                  <c:v>0.30465779933772902</c:v>
                </c:pt>
                <c:pt idx="9">
                  <c:v>0.354344479058045</c:v>
                </c:pt>
                <c:pt idx="10">
                  <c:v>0.39749343776252999</c:v>
                </c:pt>
                <c:pt idx="11">
                  <c:v>0.48019560861279398</c:v>
                </c:pt>
                <c:pt idx="12">
                  <c:v>0.57139681678363696</c:v>
                </c:pt>
                <c:pt idx="13">
                  <c:v>0.68809513691622204</c:v>
                </c:pt>
                <c:pt idx="14">
                  <c:v>0.87049755325791001</c:v>
                </c:pt>
                <c:pt idx="15">
                  <c:v>1.0770895373581699</c:v>
                </c:pt>
                <c:pt idx="16">
                  <c:v>1.37063321096899</c:v>
                </c:pt>
                <c:pt idx="17">
                  <c:v>2.0884749785072398</c:v>
                </c:pt>
                <c:pt idx="18">
                  <c:v>3.6196092404148801</c:v>
                </c:pt>
                <c:pt idx="19">
                  <c:v>5.9673048571998297</c:v>
                </c:pt>
                <c:pt idx="20">
                  <c:v>10.256049843585</c:v>
                </c:pt>
                <c:pt idx="21">
                  <c:v>13.7148311470105</c:v>
                </c:pt>
                <c:pt idx="22">
                  <c:v>13.830875695041501</c:v>
                </c:pt>
                <c:pt idx="23">
                  <c:v>12.4301689673997</c:v>
                </c:pt>
                <c:pt idx="24">
                  <c:v>10.5924155898495</c:v>
                </c:pt>
                <c:pt idx="25">
                  <c:v>5.0860200642658002</c:v>
                </c:pt>
                <c:pt idx="26">
                  <c:v>2.3427923260230701</c:v>
                </c:pt>
                <c:pt idx="27">
                  <c:v>1.44352880029551</c:v>
                </c:pt>
                <c:pt idx="28">
                  <c:v>0.96137187537796198</c:v>
                </c:pt>
                <c:pt idx="29">
                  <c:v>0.72764834906200004</c:v>
                </c:pt>
                <c:pt idx="30">
                  <c:v>0.60866182657387502</c:v>
                </c:pt>
                <c:pt idx="31">
                  <c:v>0.55766760265039195</c:v>
                </c:pt>
                <c:pt idx="32">
                  <c:v>0.55897514685355798</c:v>
                </c:pt>
                <c:pt idx="33">
                  <c:v>0.65213767132915101</c:v>
                </c:pt>
                <c:pt idx="34">
                  <c:v>0.72568703275725099</c:v>
                </c:pt>
                <c:pt idx="35">
                  <c:v>0.191228339713059</c:v>
                </c:pt>
                <c:pt idx="36">
                  <c:v>0.14579117865303301</c:v>
                </c:pt>
                <c:pt idx="37">
                  <c:v>0.123889813249999</c:v>
                </c:pt>
                <c:pt idx="38">
                  <c:v>0.10721862465963</c:v>
                </c:pt>
                <c:pt idx="39">
                  <c:v>8.9893663967677506E-2</c:v>
                </c:pt>
                <c:pt idx="40">
                  <c:v>7.7798880088390004E-2</c:v>
                </c:pt>
                <c:pt idx="41">
                  <c:v>1.6239699003324399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32-4804-B3E2-664451F5769D}"/>
            </c:ext>
          </c:extLst>
        </c:ser>
        <c:ser>
          <c:idx val="1"/>
          <c:order val="1"/>
          <c:tx>
            <c:strRef>
              <c:f>Complément_convergence!$D$5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FDCF41"/>
            </a:solidFill>
            <a:ln>
              <a:noFill/>
            </a:ln>
            <a:effectLst/>
          </c:spPr>
          <c:invertIfNegative val="0"/>
          <c:cat>
            <c:strRef>
              <c:f>Complément_convergence!$B$6:$B$47</c:f>
              <c:strCache>
                <c:ptCount val="42"/>
                <c:pt idx="0">
                  <c:v>&lt; -100%</c:v>
                </c:pt>
                <c:pt idx="1">
                  <c:v>-100 à -95%</c:v>
                </c:pt>
                <c:pt idx="2">
                  <c:v>-95 à -90%</c:v>
                </c:pt>
                <c:pt idx="3">
                  <c:v>-90 à -85%</c:v>
                </c:pt>
                <c:pt idx="4">
                  <c:v>-85 à -80%</c:v>
                </c:pt>
                <c:pt idx="5">
                  <c:v>-80 à -75%</c:v>
                </c:pt>
                <c:pt idx="6">
                  <c:v>-75 à -70%</c:v>
                </c:pt>
                <c:pt idx="7">
                  <c:v>-70 à -65%</c:v>
                </c:pt>
                <c:pt idx="8">
                  <c:v>-65 à -60%</c:v>
                </c:pt>
                <c:pt idx="9">
                  <c:v>-60 à -55%</c:v>
                </c:pt>
                <c:pt idx="10">
                  <c:v>-55 à -50%</c:v>
                </c:pt>
                <c:pt idx="11">
                  <c:v>-50 à -45%</c:v>
                </c:pt>
                <c:pt idx="12">
                  <c:v>-45 à -40%</c:v>
                </c:pt>
                <c:pt idx="13">
                  <c:v>-40 à -35%</c:v>
                </c:pt>
                <c:pt idx="14">
                  <c:v>-35 à -30%</c:v>
                </c:pt>
                <c:pt idx="15">
                  <c:v>-30 à -25%</c:v>
                </c:pt>
                <c:pt idx="16">
                  <c:v>-25 à -20%</c:v>
                </c:pt>
                <c:pt idx="17">
                  <c:v>-20 à -15%</c:v>
                </c:pt>
                <c:pt idx="18">
                  <c:v>-15 à -10%</c:v>
                </c:pt>
                <c:pt idx="19">
                  <c:v>-10 à -5%</c:v>
                </c:pt>
                <c:pt idx="20">
                  <c:v>-5 à -0%</c:v>
                </c:pt>
                <c:pt idx="21">
                  <c:v>0 à 4%</c:v>
                </c:pt>
                <c:pt idx="22">
                  <c:v>5 à 9%</c:v>
                </c:pt>
                <c:pt idx="23">
                  <c:v>10 à 14%</c:v>
                </c:pt>
                <c:pt idx="24">
                  <c:v>15 à 19%</c:v>
                </c:pt>
                <c:pt idx="25">
                  <c:v>20 à 24%</c:v>
                </c:pt>
                <c:pt idx="26">
                  <c:v>25 à 29%</c:v>
                </c:pt>
                <c:pt idx="27">
                  <c:v>30 à 34%</c:v>
                </c:pt>
                <c:pt idx="28">
                  <c:v>35 à 39%</c:v>
                </c:pt>
                <c:pt idx="29">
                  <c:v>40 à 44%</c:v>
                </c:pt>
                <c:pt idx="30">
                  <c:v>45 à 49%</c:v>
                </c:pt>
                <c:pt idx="31">
                  <c:v>50 à 54%</c:v>
                </c:pt>
                <c:pt idx="32">
                  <c:v>55 à 59%</c:v>
                </c:pt>
                <c:pt idx="33">
                  <c:v>60 à 64%</c:v>
                </c:pt>
                <c:pt idx="34">
                  <c:v>65 à 69%</c:v>
                </c:pt>
                <c:pt idx="35">
                  <c:v>70 à 74%</c:v>
                </c:pt>
                <c:pt idx="36">
                  <c:v>75 à 79%</c:v>
                </c:pt>
                <c:pt idx="37">
                  <c:v>80 à 84%</c:v>
                </c:pt>
                <c:pt idx="38">
                  <c:v>85 à 89%</c:v>
                </c:pt>
                <c:pt idx="39">
                  <c:v>90 à 94%</c:v>
                </c:pt>
                <c:pt idx="40">
                  <c:v>95 à 99%</c:v>
                </c:pt>
                <c:pt idx="41">
                  <c:v>&gt;= 100%</c:v>
                </c:pt>
              </c:strCache>
            </c:strRef>
          </c:cat>
          <c:val>
            <c:numRef>
              <c:f>Complément_convergence!$D$6:$D$47</c:f>
              <c:numCache>
                <c:formatCode>#,##0</c:formatCode>
                <c:ptCount val="42"/>
                <c:pt idx="0">
                  <c:v>0</c:v>
                </c:pt>
                <c:pt idx="1">
                  <c:v>3.2987407523430998</c:v>
                </c:pt>
                <c:pt idx="2">
                  <c:v>1.1656327746795399E-2</c:v>
                </c:pt>
                <c:pt idx="3">
                  <c:v>2.0398573556892001E-2</c:v>
                </c:pt>
                <c:pt idx="4">
                  <c:v>3.71545446929104E-2</c:v>
                </c:pt>
                <c:pt idx="5">
                  <c:v>0.125305523278051</c:v>
                </c:pt>
                <c:pt idx="6">
                  <c:v>0.184315682496203</c:v>
                </c:pt>
                <c:pt idx="7">
                  <c:v>0.172659354749407</c:v>
                </c:pt>
                <c:pt idx="8">
                  <c:v>0.20981389944231801</c:v>
                </c:pt>
                <c:pt idx="9">
                  <c:v>0.24842548510357701</c:v>
                </c:pt>
                <c:pt idx="10">
                  <c:v>0.34021906610959102</c:v>
                </c:pt>
                <c:pt idx="11">
                  <c:v>0.39995774581191801</c:v>
                </c:pt>
                <c:pt idx="12">
                  <c:v>1.1437771601543001</c:v>
                </c:pt>
                <c:pt idx="13">
                  <c:v>0.96783946322610703</c:v>
                </c:pt>
                <c:pt idx="14">
                  <c:v>1.0938735069883301</c:v>
                </c:pt>
                <c:pt idx="15">
                  <c:v>1.5397280433032601</c:v>
                </c:pt>
                <c:pt idx="16">
                  <c:v>1.70983757635805</c:v>
                </c:pt>
                <c:pt idx="17">
                  <c:v>2.3236160842752498</c:v>
                </c:pt>
                <c:pt idx="18">
                  <c:v>2.9639855898648202</c:v>
                </c:pt>
                <c:pt idx="19">
                  <c:v>6.31008017367928</c:v>
                </c:pt>
                <c:pt idx="20">
                  <c:v>12.430016500989</c:v>
                </c:pt>
                <c:pt idx="21">
                  <c:v>14.3034069260442</c:v>
                </c:pt>
                <c:pt idx="22">
                  <c:v>13.354144735164599</c:v>
                </c:pt>
                <c:pt idx="23">
                  <c:v>11.6617916504267</c:v>
                </c:pt>
                <c:pt idx="24">
                  <c:v>8.5451810191273108</c:v>
                </c:pt>
                <c:pt idx="25">
                  <c:v>3.7507877127735099</c:v>
                </c:pt>
                <c:pt idx="26">
                  <c:v>2.5618422826003799</c:v>
                </c:pt>
                <c:pt idx="27">
                  <c:v>1.7411639571775701</c:v>
                </c:pt>
                <c:pt idx="28">
                  <c:v>0.89134481238776198</c:v>
                </c:pt>
                <c:pt idx="29">
                  <c:v>0.67970961173500799</c:v>
                </c:pt>
                <c:pt idx="30">
                  <c:v>0.512149900374824</c:v>
                </c:pt>
                <c:pt idx="31">
                  <c:v>0.45313974115667199</c:v>
                </c:pt>
                <c:pt idx="32">
                  <c:v>0.42217762057924701</c:v>
                </c:pt>
                <c:pt idx="33">
                  <c:v>0.34459018901464</c:v>
                </c:pt>
                <c:pt idx="34">
                  <c:v>0.32200605400522297</c:v>
                </c:pt>
                <c:pt idx="35">
                  <c:v>0.269916839386731</c:v>
                </c:pt>
                <c:pt idx="36">
                  <c:v>0.21491354283154099</c:v>
                </c:pt>
                <c:pt idx="37">
                  <c:v>0.207264077747706</c:v>
                </c:pt>
                <c:pt idx="38">
                  <c:v>0.17520917644401901</c:v>
                </c:pt>
                <c:pt idx="39">
                  <c:v>0.167195451118097</c:v>
                </c:pt>
                <c:pt idx="40">
                  <c:v>0.141332973929894</c:v>
                </c:pt>
                <c:pt idx="41">
                  <c:v>3.74933067180516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32-4804-B3E2-664451F576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79728703"/>
        <c:axId val="439270447"/>
      </c:barChart>
      <c:catAx>
        <c:axId val="1979728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04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439270447"/>
        <c:crosses val="autoZero"/>
        <c:auto val="1"/>
        <c:lblAlgn val="ctr"/>
        <c:lblOffset val="100"/>
        <c:noMultiLvlLbl val="0"/>
      </c:catAx>
      <c:valAx>
        <c:axId val="439270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fr-FR">
                    <a:latin typeface="Marianne" panose="02000000000000000000" pitchFamily="50" charset="0"/>
                  </a:rPr>
                  <a:t>% d'exploitation</a:t>
                </a:r>
              </a:p>
            </c:rich>
          </c:tx>
          <c:layout>
            <c:manualLayout>
              <c:xMode val="edge"/>
              <c:yMode val="edge"/>
              <c:x val="0"/>
              <c:y val="0.392467098606813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979728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289092812016865"/>
          <c:y val="0.35724907592524296"/>
          <c:w val="7.1335529344986076E-2"/>
          <c:h val="0.100248699496765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4761</xdr:colOff>
      <xdr:row>2</xdr:row>
      <xdr:rowOff>95250</xdr:rowOff>
    </xdr:from>
    <xdr:to>
      <xdr:col>14</xdr:col>
      <xdr:colOff>641176</xdr:colOff>
      <xdr:row>24</xdr:row>
      <xdr:rowOff>114300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9CA6E07A-02AF-4BF7-910A-66E8B3FE6A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0.67037</cdr:x>
      <cdr:y>0.14712</cdr:y>
    </cdr:from>
    <cdr:to>
      <cdr:x>0.86085</cdr:x>
      <cdr:y>0.217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5F18D90B-7334-4DD1-8703-E98B24602B26}"/>
            </a:ext>
          </a:extLst>
        </cdr:cNvPr>
        <cdr:cNvSpPr txBox="1"/>
      </cdr:nvSpPr>
      <cdr:spPr>
        <a:xfrm xmlns:a="http://schemas.openxmlformats.org/drawingml/2006/main">
          <a:off x="4519614" y="626409"/>
          <a:ext cx="1284205" cy="297516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 b="1"/>
            <a:t>2nd pilier :</a:t>
          </a:r>
        </a:p>
      </cdr:txBody>
    </cdr:sp>
  </cdr:relSizeAnchor>
  <cdr:relSizeAnchor xmlns:cdr="http://schemas.openxmlformats.org/drawingml/2006/chartDrawing">
    <cdr:from>
      <cdr:x>0.66041</cdr:x>
      <cdr:y>0.42373</cdr:y>
    </cdr:from>
    <cdr:to>
      <cdr:x>0.85088</cdr:x>
      <cdr:y>0.48098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B972C838-4408-4D09-9707-A6AEBDFCA4D5}"/>
            </a:ext>
          </a:extLst>
        </cdr:cNvPr>
        <cdr:cNvSpPr txBox="1"/>
      </cdr:nvSpPr>
      <cdr:spPr>
        <a:xfrm xmlns:a="http://schemas.openxmlformats.org/drawingml/2006/main">
          <a:off x="4452442" y="1804105"/>
          <a:ext cx="1284137" cy="24377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100" b="1"/>
            <a:t>1er pilier :</a:t>
          </a:r>
        </a:p>
      </cdr:txBody>
    </cdr:sp>
  </cdr:relSizeAnchor>
  <cdr:relSizeAnchor xmlns:cdr="http://schemas.openxmlformats.org/drawingml/2006/chartDrawing">
    <cdr:from>
      <cdr:x>0.83626</cdr:x>
      <cdr:y>0.50016</cdr:y>
    </cdr:from>
    <cdr:to>
      <cdr:x>1</cdr:x>
      <cdr:y>0.54147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ACCA1AF1-12EF-4F19-986B-FCCF072CDC9A}"/>
            </a:ext>
          </a:extLst>
        </cdr:cNvPr>
        <cdr:cNvSpPr txBox="1"/>
      </cdr:nvSpPr>
      <cdr:spPr>
        <a:xfrm xmlns:a="http://schemas.openxmlformats.org/drawingml/2006/main">
          <a:off x="4767264" y="2555875"/>
          <a:ext cx="933450" cy="211139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100" b="0">
              <a:solidFill>
                <a:srgbClr val="FFC000"/>
              </a:solidFill>
            </a:rPr>
            <a:t>Aides</a:t>
          </a:r>
          <a:r>
            <a:rPr lang="fr-FR" sz="1100" b="0" baseline="0">
              <a:solidFill>
                <a:srgbClr val="FFC000"/>
              </a:solidFill>
            </a:rPr>
            <a:t> couplées</a:t>
          </a:r>
          <a:endParaRPr lang="fr-FR" sz="1100" b="0">
            <a:solidFill>
              <a:srgbClr val="FFC000"/>
            </a:solidFill>
          </a:endParaRPr>
        </a:p>
      </cdr:txBody>
    </cdr:sp>
  </cdr:relSizeAnchor>
  <cdr:relSizeAnchor xmlns:cdr="http://schemas.openxmlformats.org/drawingml/2006/chartDrawing">
    <cdr:from>
      <cdr:x>0.84294</cdr:x>
      <cdr:y>0.66232</cdr:y>
    </cdr:from>
    <cdr:to>
      <cdr:x>1</cdr:x>
      <cdr:y>0.70736</cdr:y>
    </cdr:to>
    <cdr:sp macro="" textlink="">
      <cdr:nvSpPr>
        <cdr:cNvPr id="5" name="ZoneTexte 1">
          <a:extLst xmlns:a="http://schemas.openxmlformats.org/drawingml/2006/main">
            <a:ext uri="{FF2B5EF4-FFF2-40B4-BE49-F238E27FC236}">
              <a16:creationId xmlns:a16="http://schemas.microsoft.com/office/drawing/2014/main" id="{ACCA1AF1-12EF-4F19-986B-FCCF072CDC9A}"/>
            </a:ext>
          </a:extLst>
        </cdr:cNvPr>
        <cdr:cNvSpPr txBox="1"/>
      </cdr:nvSpPr>
      <cdr:spPr>
        <a:xfrm xmlns:a="http://schemas.openxmlformats.org/drawingml/2006/main">
          <a:off x="4805364" y="3384550"/>
          <a:ext cx="895350" cy="230189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100" b="0">
              <a:solidFill>
                <a:srgbClr val="00B050"/>
              </a:solidFill>
            </a:rPr>
            <a:t>Aides</a:t>
          </a:r>
          <a:r>
            <a:rPr lang="fr-FR" sz="1100" b="0" baseline="0">
              <a:solidFill>
                <a:srgbClr val="00B050"/>
              </a:solidFill>
            </a:rPr>
            <a:t> découplées</a:t>
          </a:r>
          <a:endParaRPr lang="fr-FR" sz="1100" b="0">
            <a:solidFill>
              <a:srgbClr val="00B050"/>
            </a:solidFill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114299</xdr:colOff>
      <xdr:row>2</xdr:row>
      <xdr:rowOff>166687</xdr:rowOff>
    </xdr:from>
    <xdr:to>
      <xdr:col>14</xdr:col>
      <xdr:colOff>1</xdr:colOff>
      <xdr:row>28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743BBF8-158D-4D17-866C-DFB9FE48ED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19050</xdr:rowOff>
    </xdr:from>
    <xdr:to>
      <xdr:col>19</xdr:col>
      <xdr:colOff>219075</xdr:colOff>
      <xdr:row>21</xdr:row>
      <xdr:rowOff>0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AD23BFDD-4C64-4BE4-ACAD-F634B0926C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</xdr:row>
      <xdr:rowOff>0</xdr:rowOff>
    </xdr:from>
    <xdr:to>
      <xdr:col>11</xdr:col>
      <xdr:colOff>217170</xdr:colOff>
      <xdr:row>43</xdr:row>
      <xdr:rowOff>190499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5A688A7-03B3-4230-9745-B5ED47B9C8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0.15624</cdr:x>
      <cdr:y>0.125</cdr:y>
    </cdr:from>
    <cdr:to>
      <cdr:x>0.35019</cdr:x>
      <cdr:y>0.1841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22B7912C-F3DD-4B7F-A894-F5F957640BE9}"/>
            </a:ext>
          </a:extLst>
        </cdr:cNvPr>
        <cdr:cNvSpPr txBox="1"/>
      </cdr:nvSpPr>
      <cdr:spPr>
        <a:xfrm xmlns:a="http://schemas.openxmlformats.org/drawingml/2006/main">
          <a:off x="1639683" y="571500"/>
          <a:ext cx="2035429" cy="270202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000" i="1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</a:rPr>
            <a:t>% d'expl.</a:t>
          </a:r>
          <a:r>
            <a:rPr lang="fr-FR" sz="1000" i="1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</a:rPr>
            <a:t> avec baisse des aides</a:t>
          </a:r>
          <a:endParaRPr lang="fr-FR" sz="1000" i="1">
            <a:solidFill>
              <a:schemeClr val="tx1">
                <a:lumMod val="65000"/>
                <a:lumOff val="35000"/>
              </a:schemeClr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0.52369</cdr:x>
      <cdr:y>0.125</cdr:y>
    </cdr:from>
    <cdr:to>
      <cdr:x>0.67988</cdr:x>
      <cdr:y>0.1841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457BA837-DF7E-49A6-9ABB-FD9E153CBF46}"/>
            </a:ext>
          </a:extLst>
        </cdr:cNvPr>
        <cdr:cNvSpPr txBox="1"/>
      </cdr:nvSpPr>
      <cdr:spPr>
        <a:xfrm xmlns:a="http://schemas.openxmlformats.org/drawingml/2006/main">
          <a:off x="5495925" y="571500"/>
          <a:ext cx="1639167" cy="2702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000" i="1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</a:rPr>
            <a:t>% d'expl. aides stables**</a:t>
          </a:r>
        </a:p>
      </cdr:txBody>
    </cdr:sp>
  </cdr:relSizeAnchor>
  <cdr:relSizeAnchor xmlns:cdr="http://schemas.openxmlformats.org/drawingml/2006/chartDrawing">
    <cdr:from>
      <cdr:x>0.76148</cdr:x>
      <cdr:y>0.13125</cdr:y>
    </cdr:from>
    <cdr:to>
      <cdr:x>0.95896</cdr:x>
      <cdr:y>0.19035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7AD8CE79-FB45-4601-A735-6E264AEF9657}"/>
            </a:ext>
          </a:extLst>
        </cdr:cNvPr>
        <cdr:cNvSpPr txBox="1"/>
      </cdr:nvSpPr>
      <cdr:spPr>
        <a:xfrm xmlns:a="http://schemas.openxmlformats.org/drawingml/2006/main">
          <a:off x="7991475" y="600090"/>
          <a:ext cx="2072490" cy="2702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000" i="1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</a:rPr>
            <a:t>% d'expl.</a:t>
          </a:r>
          <a:r>
            <a:rPr lang="fr-FR" sz="1000" i="1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</a:rPr>
            <a:t> avec hausse des aides</a:t>
          </a:r>
          <a:endParaRPr lang="fr-FR" sz="1000" i="1">
            <a:solidFill>
              <a:schemeClr val="tx1">
                <a:lumMod val="65000"/>
                <a:lumOff val="35000"/>
              </a:schemeClr>
            </a:solidFill>
            <a:latin typeface="Marianne" panose="02000000000000000000" pitchFamily="50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7</xdr:row>
      <xdr:rowOff>123825</xdr:rowOff>
    </xdr:from>
    <xdr:to>
      <xdr:col>22</xdr:col>
      <xdr:colOff>259293</xdr:colOff>
      <xdr:row>30</xdr:row>
      <xdr:rowOff>0</xdr:rowOff>
    </xdr:to>
    <xdr:graphicFrame macro="">
      <xdr:nvGraphicFramePr>
        <xdr:cNvPr id="2" name="Graphique 14">
          <a:extLst>
            <a:ext uri="{FF2B5EF4-FFF2-40B4-BE49-F238E27FC236}">
              <a16:creationId xmlns:a16="http://schemas.microsoft.com/office/drawing/2014/main" id="{7FD51770-54FB-4774-98D6-4C53F86CBE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10584</xdr:rowOff>
    </xdr:from>
    <xdr:to>
      <xdr:col>15</xdr:col>
      <xdr:colOff>357189</xdr:colOff>
      <xdr:row>30</xdr:row>
      <xdr:rowOff>43924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A5C6951-6414-48FC-8CE8-D8B4A6F35C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E86A-9D9D-44FF-A24D-43E411224122}">
  <dimension ref="A1:I33"/>
  <sheetViews>
    <sheetView tabSelected="1" topLeftCell="A10" workbookViewId="0">
      <selection activeCell="B3" sqref="B3"/>
    </sheetView>
  </sheetViews>
  <sheetFormatPr baseColWidth="10" defaultRowHeight="15" x14ac:dyDescent="0.25"/>
  <sheetData>
    <row r="1" spans="1:9" ht="26.25" x14ac:dyDescent="0.4">
      <c r="A1" s="6" t="s">
        <v>172</v>
      </c>
      <c r="C1" s="188"/>
      <c r="D1" s="188"/>
      <c r="E1" s="188"/>
      <c r="F1" s="188"/>
      <c r="G1" s="188"/>
      <c r="H1" s="188"/>
      <c r="I1" s="188"/>
    </row>
    <row r="2" spans="1:9" ht="10.5" customHeight="1" x14ac:dyDescent="0.4">
      <c r="A2" s="6"/>
      <c r="C2" s="188"/>
      <c r="D2" s="188"/>
      <c r="E2" s="188"/>
      <c r="F2" s="188"/>
      <c r="G2" s="188"/>
      <c r="H2" s="188"/>
      <c r="I2" s="188"/>
    </row>
    <row r="3" spans="1:9" ht="16.5" customHeight="1" x14ac:dyDescent="0.4">
      <c r="A3" s="6"/>
      <c r="B3" t="s">
        <v>200</v>
      </c>
      <c r="C3" s="188"/>
      <c r="D3" s="188"/>
      <c r="E3" s="188"/>
      <c r="F3" s="188"/>
      <c r="G3" s="188"/>
      <c r="H3" s="188"/>
      <c r="I3" s="188"/>
    </row>
    <row r="4" spans="1:9" x14ac:dyDescent="0.25">
      <c r="C4" s="188"/>
      <c r="D4" s="188"/>
      <c r="E4" s="188"/>
      <c r="F4" s="188"/>
      <c r="G4" s="188"/>
      <c r="H4" s="188"/>
      <c r="I4" s="188"/>
    </row>
    <row r="5" spans="1:9" ht="18.75" x14ac:dyDescent="0.3">
      <c r="B5" s="2" t="s">
        <v>174</v>
      </c>
      <c r="C5" s="188"/>
      <c r="D5" s="188"/>
      <c r="E5" s="188"/>
      <c r="F5" s="188"/>
      <c r="G5" s="188"/>
      <c r="H5" s="188"/>
      <c r="I5" s="188"/>
    </row>
    <row r="6" spans="1:9" x14ac:dyDescent="0.25">
      <c r="C6" s="189" t="s">
        <v>183</v>
      </c>
      <c r="D6" s="188"/>
      <c r="E6" s="188"/>
      <c r="F6" s="188"/>
      <c r="G6" s="188"/>
      <c r="H6" s="188"/>
      <c r="I6" s="188"/>
    </row>
    <row r="7" spans="1:9" x14ac:dyDescent="0.25">
      <c r="C7" s="189" t="s">
        <v>187</v>
      </c>
      <c r="D7" s="188"/>
      <c r="E7" s="188"/>
      <c r="F7" s="188"/>
      <c r="G7" s="188"/>
      <c r="H7" s="188"/>
      <c r="I7" s="188"/>
    </row>
    <row r="8" spans="1:9" x14ac:dyDescent="0.25">
      <c r="C8" s="189" t="s">
        <v>192</v>
      </c>
      <c r="D8" s="188"/>
      <c r="E8" s="188"/>
      <c r="F8" s="188"/>
      <c r="G8" s="188"/>
      <c r="H8" s="188"/>
      <c r="I8" s="188"/>
    </row>
    <row r="9" spans="1:9" x14ac:dyDescent="0.25">
      <c r="C9" s="189" t="s">
        <v>196</v>
      </c>
      <c r="D9" s="188"/>
      <c r="E9" s="188"/>
      <c r="F9" s="188"/>
      <c r="G9" s="188"/>
      <c r="H9" s="188"/>
      <c r="I9" s="188"/>
    </row>
    <row r="10" spans="1:9" x14ac:dyDescent="0.25">
      <c r="C10" s="189" t="s">
        <v>190</v>
      </c>
      <c r="D10" s="188"/>
      <c r="E10" s="188"/>
      <c r="F10" s="188"/>
      <c r="G10" s="188"/>
      <c r="H10" s="188"/>
      <c r="I10" s="188"/>
    </row>
    <row r="11" spans="1:9" x14ac:dyDescent="0.25">
      <c r="C11" s="188"/>
      <c r="D11" s="188"/>
      <c r="E11" s="188"/>
      <c r="F11" s="188"/>
      <c r="G11" s="188"/>
      <c r="H11" s="188"/>
      <c r="I11" s="188"/>
    </row>
    <row r="12" spans="1:9" ht="18.75" x14ac:dyDescent="0.3">
      <c r="B12" s="2" t="s">
        <v>175</v>
      </c>
      <c r="C12" s="188"/>
      <c r="D12" s="188"/>
      <c r="E12" s="188"/>
      <c r="F12" s="188"/>
      <c r="G12" s="188"/>
      <c r="H12" s="188"/>
      <c r="I12" s="188"/>
    </row>
    <row r="13" spans="1:9" x14ac:dyDescent="0.25">
      <c r="C13" s="189" t="s">
        <v>184</v>
      </c>
      <c r="D13" s="188"/>
      <c r="E13" s="188"/>
      <c r="F13" s="188"/>
      <c r="G13" s="188"/>
      <c r="H13" s="188"/>
      <c r="I13" s="188"/>
    </row>
    <row r="14" spans="1:9" x14ac:dyDescent="0.25">
      <c r="C14" s="189" t="s">
        <v>186</v>
      </c>
      <c r="D14" s="188"/>
      <c r="E14" s="188"/>
      <c r="F14" s="188"/>
      <c r="G14" s="188"/>
      <c r="H14" s="188"/>
      <c r="I14" s="188"/>
    </row>
    <row r="15" spans="1:9" x14ac:dyDescent="0.25">
      <c r="C15" s="189" t="s">
        <v>188</v>
      </c>
      <c r="D15" s="188"/>
      <c r="E15" s="188"/>
      <c r="F15" s="188"/>
      <c r="G15" s="188"/>
      <c r="H15" s="188"/>
      <c r="I15" s="188"/>
    </row>
    <row r="16" spans="1:9" x14ac:dyDescent="0.25">
      <c r="C16" s="189" t="s">
        <v>194</v>
      </c>
      <c r="D16" s="188"/>
      <c r="E16" s="188"/>
      <c r="F16" s="188"/>
      <c r="G16" s="188"/>
      <c r="H16" s="188"/>
      <c r="I16" s="188"/>
    </row>
    <row r="17" spans="2:9" x14ac:dyDescent="0.25">
      <c r="C17" s="188"/>
      <c r="D17" s="188"/>
      <c r="E17" s="188"/>
      <c r="F17" s="188"/>
      <c r="G17" s="188"/>
      <c r="H17" s="188"/>
      <c r="I17" s="188"/>
    </row>
    <row r="18" spans="2:9" ht="18.75" x14ac:dyDescent="0.3">
      <c r="B18" s="2" t="s">
        <v>173</v>
      </c>
      <c r="C18" s="188"/>
      <c r="D18" s="188"/>
      <c r="E18" s="188"/>
      <c r="F18" s="188"/>
      <c r="G18" s="188"/>
      <c r="H18" s="188"/>
      <c r="I18" s="188"/>
    </row>
    <row r="19" spans="2:9" x14ac:dyDescent="0.25">
      <c r="C19" s="189" t="s">
        <v>151</v>
      </c>
      <c r="D19" s="188"/>
      <c r="E19" s="188"/>
      <c r="F19" s="188"/>
      <c r="G19" s="188"/>
      <c r="H19" s="188"/>
      <c r="I19" s="188"/>
    </row>
    <row r="20" spans="2:9" x14ac:dyDescent="0.25">
      <c r="C20" s="189" t="s">
        <v>145</v>
      </c>
      <c r="D20" s="188"/>
      <c r="E20" s="188"/>
      <c r="F20" s="188"/>
      <c r="G20" s="188"/>
      <c r="H20" s="188"/>
      <c r="I20" s="188"/>
    </row>
    <row r="21" spans="2:9" x14ac:dyDescent="0.25">
      <c r="C21" s="189" t="s">
        <v>169</v>
      </c>
      <c r="D21" s="188"/>
      <c r="E21" s="188"/>
      <c r="F21" s="188"/>
      <c r="G21" s="188"/>
      <c r="H21" s="188"/>
      <c r="I21" s="188"/>
    </row>
    <row r="22" spans="2:9" x14ac:dyDescent="0.25">
      <c r="C22" s="189" t="s">
        <v>170</v>
      </c>
      <c r="D22" s="188"/>
      <c r="E22" s="188"/>
      <c r="F22" s="188"/>
      <c r="G22" s="188"/>
      <c r="H22" s="188"/>
      <c r="I22" s="188"/>
    </row>
    <row r="23" spans="2:9" x14ac:dyDescent="0.25">
      <c r="C23" s="188"/>
      <c r="D23" s="188"/>
      <c r="E23" s="188"/>
      <c r="F23" s="188"/>
      <c r="G23" s="188"/>
      <c r="H23" s="188"/>
      <c r="I23" s="188"/>
    </row>
    <row r="24" spans="2:9" x14ac:dyDescent="0.25">
      <c r="C24" s="188"/>
      <c r="D24" s="188"/>
      <c r="E24" s="188"/>
      <c r="F24" s="188"/>
      <c r="G24" s="188"/>
      <c r="H24" s="188"/>
      <c r="I24" s="188"/>
    </row>
    <row r="25" spans="2:9" x14ac:dyDescent="0.25">
      <c r="C25" s="188"/>
      <c r="D25" s="188"/>
      <c r="E25" s="188"/>
      <c r="F25" s="188"/>
      <c r="G25" s="188"/>
      <c r="H25" s="188"/>
      <c r="I25" s="188"/>
    </row>
    <row r="26" spans="2:9" x14ac:dyDescent="0.25">
      <c r="C26" s="188"/>
      <c r="D26" s="188"/>
      <c r="E26" s="188"/>
      <c r="F26" s="188"/>
      <c r="G26" s="188"/>
      <c r="H26" s="188"/>
      <c r="I26" s="188"/>
    </row>
    <row r="27" spans="2:9" x14ac:dyDescent="0.25">
      <c r="C27" s="188"/>
      <c r="D27" s="188"/>
      <c r="E27" s="188"/>
      <c r="F27" s="188"/>
      <c r="G27" s="188"/>
      <c r="H27" s="188"/>
      <c r="I27" s="188"/>
    </row>
    <row r="28" spans="2:9" x14ac:dyDescent="0.25">
      <c r="C28" s="188"/>
      <c r="D28" s="188"/>
      <c r="E28" s="188"/>
      <c r="F28" s="188"/>
      <c r="G28" s="188"/>
      <c r="H28" s="188"/>
      <c r="I28" s="188"/>
    </row>
    <row r="29" spans="2:9" x14ac:dyDescent="0.25">
      <c r="C29" s="188"/>
      <c r="D29" s="188"/>
      <c r="E29" s="188"/>
      <c r="F29" s="188"/>
      <c r="G29" s="188"/>
      <c r="H29" s="188"/>
      <c r="I29" s="188"/>
    </row>
    <row r="30" spans="2:9" x14ac:dyDescent="0.25">
      <c r="C30" s="188"/>
      <c r="D30" s="188"/>
      <c r="E30" s="188"/>
      <c r="F30" s="188"/>
      <c r="G30" s="188"/>
      <c r="H30" s="188"/>
      <c r="I30" s="188"/>
    </row>
    <row r="31" spans="2:9" x14ac:dyDescent="0.25">
      <c r="C31" s="188"/>
      <c r="D31" s="188"/>
      <c r="E31" s="188"/>
      <c r="F31" s="188"/>
      <c r="G31" s="188"/>
      <c r="H31" s="188"/>
      <c r="I31" s="188"/>
    </row>
    <row r="32" spans="2:9" x14ac:dyDescent="0.25">
      <c r="C32" s="188"/>
      <c r="D32" s="188"/>
      <c r="E32" s="188"/>
      <c r="F32" s="188"/>
      <c r="G32" s="188"/>
      <c r="H32" s="188"/>
      <c r="I32" s="188"/>
    </row>
    <row r="33" spans="3:9" x14ac:dyDescent="0.25">
      <c r="C33" s="188"/>
      <c r="D33" s="188"/>
      <c r="E33" s="188"/>
      <c r="F33" s="188"/>
      <c r="G33" s="188"/>
      <c r="H33" s="188"/>
      <c r="I33" s="188"/>
    </row>
  </sheetData>
  <hyperlinks>
    <hyperlink ref="C19" location="Complement_ecoregime!A1" display="Part des bénéficiaires de la PAC en 2023 percevant une aide de l'écorégime, par orientation de production (OTEX)" xr:uid="{E250D9DC-6985-43A9-834A-DB0FE6E5AB99}"/>
    <hyperlink ref="C20" location="Complement_aides_animales!A1" display="Bénéficiaires des aides animales" xr:uid="{F3CAA2C7-A411-409E-8D66-9373BA88F804}"/>
    <hyperlink ref="C21" location="Complément_convergence!A1" display="Répartition des bénéficiaires de la PAC autour de la valeur moyenne d'aide découplée par hectare (en %)" xr:uid="{CCB63CA7-CB07-44D0-B634-F02CB1AF746A}"/>
    <hyperlink ref="C22" location="Complément_OTEX!A1" display="Nombre de bénéficiaires de la PAC en 2022 ou en 2023, selon l'OTEX au recensement agricole de 2020" xr:uid="{75731A31-4231-4423-BF7C-5B73835DF098}"/>
    <hyperlink ref="C6" location="'Graphique  1'!A1" display="Graphique 1" xr:uid="{354929DC-2B9F-495E-A362-CD4A9142CB13}"/>
    <hyperlink ref="C7" location="'Graphique 2'!A1" display="Graphique 2" xr:uid="{4F57F4F2-0290-44BF-847F-95772512BC45}"/>
    <hyperlink ref="C8" location="'Graphique 3'!A1" display="Graphique 3" xr:uid="{8FC96506-C861-43A9-A87E-7453FA260AC1}"/>
    <hyperlink ref="C9" location="'Graphique 4'!A1" display="Graphique 4" xr:uid="{17FA40BC-88C3-4A08-B93A-871CD13EA535}"/>
    <hyperlink ref="C10" location="'Graphique 5'!A1" display="Graphique 5" xr:uid="{9E4CCA41-929E-4087-B1B2-9F05A964C395}"/>
    <hyperlink ref="C13" location="'Tableau 1'!A1" display="Tableau 1" xr:uid="{B4A88E31-4324-4581-B5FE-0A66F679D2C8}"/>
    <hyperlink ref="C14" location="'Tableau 2'!A1" display="Tableau 2" xr:uid="{82F83396-EABA-433E-B521-6B976817161A}"/>
    <hyperlink ref="C15" location="'Tableau 3'!A1" display="Tableau 3" xr:uid="{A4E9FA54-74D1-48E7-963B-3A50571428AC}"/>
    <hyperlink ref="C16" location="'Tableau 4'!A1" display="Tableau 4" xr:uid="{B284EF64-F9BB-4BD7-A908-0B174BD713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H26"/>
  <sheetViews>
    <sheetView workbookViewId="0">
      <selection activeCell="B4" sqref="B4"/>
    </sheetView>
  </sheetViews>
  <sheetFormatPr baseColWidth="10" defaultColWidth="11.42578125" defaultRowHeight="15" x14ac:dyDescent="0.25"/>
  <cols>
    <col min="1" max="1" width="11.42578125" style="61"/>
    <col min="2" max="2" width="17" style="61" customWidth="1"/>
    <col min="3" max="3" width="29.7109375" style="61" customWidth="1"/>
    <col min="4" max="5" width="9.5703125" style="61" customWidth="1"/>
    <col min="6" max="6" width="12.7109375" style="61" bestFit="1" customWidth="1"/>
    <col min="7" max="7" width="11.5703125" style="61" bestFit="1" customWidth="1"/>
    <col min="8" max="16384" width="11.42578125" style="61"/>
  </cols>
  <sheetData>
    <row r="1" spans="1:5" x14ac:dyDescent="0.25">
      <c r="A1" s="60" t="s">
        <v>179</v>
      </c>
    </row>
    <row r="4" spans="1:5" ht="18.75" x14ac:dyDescent="0.3">
      <c r="B4" s="23" t="s">
        <v>154</v>
      </c>
    </row>
    <row r="5" spans="1:5" x14ac:dyDescent="0.25">
      <c r="B5" s="36" t="s">
        <v>156</v>
      </c>
    </row>
    <row r="6" spans="1:5" x14ac:dyDescent="0.25">
      <c r="B6" s="61" t="s">
        <v>96</v>
      </c>
    </row>
    <row r="7" spans="1:5" x14ac:dyDescent="0.25">
      <c r="B7" s="193" t="s">
        <v>81</v>
      </c>
      <c r="C7" s="193"/>
      <c r="D7" s="102">
        <v>2022</v>
      </c>
      <c r="E7" s="102">
        <v>2023</v>
      </c>
    </row>
    <row r="8" spans="1:5" x14ac:dyDescent="0.25">
      <c r="B8" s="194" t="s">
        <v>97</v>
      </c>
      <c r="C8" s="62" t="s">
        <v>13</v>
      </c>
      <c r="D8" s="103">
        <v>2941.2908856500003</v>
      </c>
      <c r="E8" s="103">
        <v>3081.1257163200003</v>
      </c>
    </row>
    <row r="9" spans="1:5" x14ac:dyDescent="0.25">
      <c r="B9" s="195"/>
      <c r="C9" s="62" t="s">
        <v>15</v>
      </c>
      <c r="D9" s="103">
        <v>673.52479348999998</v>
      </c>
      <c r="E9" s="103">
        <v>669.87882721999893</v>
      </c>
    </row>
    <row r="10" spans="1:5" x14ac:dyDescent="0.25">
      <c r="B10" s="195"/>
      <c r="C10" s="62" t="s">
        <v>16</v>
      </c>
      <c r="D10" s="103">
        <v>76.400356340000002</v>
      </c>
      <c r="E10" s="103">
        <v>129.56647077</v>
      </c>
    </row>
    <row r="11" spans="1:5" x14ac:dyDescent="0.25">
      <c r="B11" s="195"/>
      <c r="C11" s="62" t="s">
        <v>14</v>
      </c>
      <c r="D11" s="103">
        <v>2029.58131598</v>
      </c>
      <c r="E11" s="103">
        <v>1755.83952851</v>
      </c>
    </row>
    <row r="12" spans="1:5" x14ac:dyDescent="0.25">
      <c r="B12" s="195"/>
      <c r="C12" s="62" t="s">
        <v>17</v>
      </c>
      <c r="D12" s="103">
        <v>852.93384134000007</v>
      </c>
      <c r="E12" s="103">
        <v>810.43156122000005</v>
      </c>
    </row>
    <row r="13" spans="1:5" x14ac:dyDescent="0.25">
      <c r="B13" s="196"/>
      <c r="C13" s="62" t="s">
        <v>18</v>
      </c>
      <c r="D13" s="103">
        <v>160.07290277000001</v>
      </c>
      <c r="E13" s="104">
        <v>188.63808196000002</v>
      </c>
    </row>
    <row r="14" spans="1:5" x14ac:dyDescent="0.25">
      <c r="B14" s="194" t="s">
        <v>185</v>
      </c>
      <c r="C14" s="62" t="s">
        <v>19</v>
      </c>
      <c r="D14" s="103">
        <v>1061.5861527300001</v>
      </c>
      <c r="E14" s="103">
        <v>1043.6360046499999</v>
      </c>
    </row>
    <row r="15" spans="1:5" x14ac:dyDescent="0.25">
      <c r="B15" s="195"/>
      <c r="C15" s="62" t="s">
        <v>20</v>
      </c>
      <c r="D15" s="103">
        <v>195.23526153999998</v>
      </c>
      <c r="E15" s="103">
        <v>343.59988156999998</v>
      </c>
    </row>
    <row r="16" spans="1:5" x14ac:dyDescent="0.25">
      <c r="B16" s="196"/>
      <c r="C16" s="62" t="s">
        <v>21</v>
      </c>
      <c r="D16" s="103">
        <v>494.68698335000005</v>
      </c>
      <c r="E16" s="103">
        <v>469.49233282</v>
      </c>
    </row>
    <row r="17" spans="2:8" x14ac:dyDescent="0.25">
      <c r="B17" s="65" t="s">
        <v>94</v>
      </c>
    </row>
    <row r="18" spans="2:8" x14ac:dyDescent="0.25">
      <c r="B18" s="65" t="s">
        <v>95</v>
      </c>
    </row>
    <row r="23" spans="2:8" x14ac:dyDescent="0.25">
      <c r="H23" s="105"/>
    </row>
    <row r="24" spans="2:8" x14ac:dyDescent="0.25">
      <c r="H24" s="106"/>
    </row>
    <row r="25" spans="2:8" x14ac:dyDescent="0.25">
      <c r="H25" s="106"/>
    </row>
    <row r="26" spans="2:8" x14ac:dyDescent="0.25">
      <c r="H26" s="82"/>
    </row>
  </sheetData>
  <mergeCells count="3">
    <mergeCell ref="B7:C7"/>
    <mergeCell ref="B8:B13"/>
    <mergeCell ref="B14:B16"/>
  </mergeCells>
  <hyperlinks>
    <hyperlink ref="A1" location="Sommaire!A1" display="Retour sommaire" xr:uid="{F9B8723D-1024-42F4-845F-A71E3034A2C5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3CD82-1483-47DE-A065-C211CFF247AB}">
  <sheetPr>
    <tabColor rgb="FF00B050"/>
  </sheetPr>
  <dimension ref="A1:O41"/>
  <sheetViews>
    <sheetView topLeftCell="A4" workbookViewId="0">
      <selection activeCell="E16" sqref="E16"/>
    </sheetView>
  </sheetViews>
  <sheetFormatPr baseColWidth="10" defaultRowHeight="15" x14ac:dyDescent="0.25"/>
  <cols>
    <col min="1" max="1" width="11.42578125" style="61"/>
    <col min="2" max="2" width="42" style="61" customWidth="1"/>
    <col min="3" max="3" width="16.7109375" style="61" bestFit="1" customWidth="1"/>
    <col min="4" max="4" width="17.42578125" style="61" customWidth="1"/>
    <col min="5" max="5" width="15.85546875" style="61" bestFit="1" customWidth="1"/>
    <col min="6" max="7" width="11.42578125" style="61"/>
    <col min="8" max="8" width="16.140625" style="61" customWidth="1"/>
    <col min="9" max="10" width="11.42578125" style="61"/>
    <col min="11" max="11" width="14.42578125" style="61" customWidth="1"/>
    <col min="12" max="16384" width="11.42578125" style="61"/>
  </cols>
  <sheetData>
    <row r="1" spans="1:15" x14ac:dyDescent="0.25">
      <c r="A1" s="60" t="s">
        <v>179</v>
      </c>
    </row>
    <row r="4" spans="1:15" s="77" customFormat="1" ht="18.75" x14ac:dyDescent="0.3">
      <c r="B4" s="23" t="s">
        <v>155</v>
      </c>
      <c r="C4" s="61"/>
      <c r="D4" s="61"/>
      <c r="E4" s="61"/>
      <c r="H4" s="107"/>
    </row>
    <row r="5" spans="1:15" s="77" customFormat="1" x14ac:dyDescent="0.25">
      <c r="B5" s="36" t="s">
        <v>157</v>
      </c>
      <c r="C5" s="61"/>
      <c r="D5" s="61"/>
      <c r="E5" s="61"/>
    </row>
    <row r="6" spans="1:15" s="77" customFormat="1" x14ac:dyDescent="0.25">
      <c r="B6" s="36"/>
      <c r="C6" s="61"/>
      <c r="D6" s="61"/>
      <c r="E6" s="61"/>
    </row>
    <row r="7" spans="1:15" s="77" customFormat="1" x14ac:dyDescent="0.25">
      <c r="B7" s="203" t="s">
        <v>99</v>
      </c>
      <c r="C7" s="197" t="s">
        <v>98</v>
      </c>
      <c r="D7" s="198"/>
      <c r="E7" s="199"/>
      <c r="F7" s="200" t="s">
        <v>79</v>
      </c>
      <c r="G7" s="201"/>
      <c r="H7" s="202"/>
      <c r="I7" s="200" t="s">
        <v>158</v>
      </c>
      <c r="J7" s="201"/>
      <c r="K7" s="202"/>
    </row>
    <row r="8" spans="1:15" s="77" customFormat="1" x14ac:dyDescent="0.25">
      <c r="B8" s="204"/>
      <c r="C8" s="108" t="s">
        <v>0</v>
      </c>
      <c r="D8" s="108" t="s">
        <v>1</v>
      </c>
      <c r="E8" s="108" t="s">
        <v>133</v>
      </c>
      <c r="F8" s="108" t="s">
        <v>0</v>
      </c>
      <c r="G8" s="108" t="s">
        <v>1</v>
      </c>
      <c r="H8" s="108" t="s">
        <v>133</v>
      </c>
      <c r="I8" s="108" t="s">
        <v>0</v>
      </c>
      <c r="J8" s="108" t="s">
        <v>1</v>
      </c>
      <c r="K8" s="108" t="s">
        <v>133</v>
      </c>
    </row>
    <row r="9" spans="1:15" s="77" customFormat="1" x14ac:dyDescent="0.25">
      <c r="B9" s="109" t="s">
        <v>108</v>
      </c>
      <c r="C9" s="110">
        <v>8485312493.1899996</v>
      </c>
      <c r="D9" s="110">
        <v>8492208405.04</v>
      </c>
      <c r="E9" s="111">
        <f>+(D9/C9-1)*100</f>
        <v>8.1268802481160307E-2</v>
      </c>
      <c r="F9" s="110">
        <v>307974</v>
      </c>
      <c r="G9" s="110">
        <v>276550</v>
      </c>
      <c r="H9" s="111">
        <f>+(G9/F9-1)*100</f>
        <v>-10.203458733529459</v>
      </c>
      <c r="I9" s="110">
        <f t="shared" ref="I9:J9" si="0">ROUND(+C9/F9,0)</f>
        <v>27552</v>
      </c>
      <c r="J9" s="110">
        <f t="shared" si="0"/>
        <v>30708</v>
      </c>
      <c r="K9" s="111">
        <f>+(J9/I9-1)*100</f>
        <v>11.454703832752621</v>
      </c>
      <c r="L9" s="112"/>
      <c r="M9" s="113"/>
      <c r="O9" s="114"/>
    </row>
    <row r="10" spans="1:15" s="77" customFormat="1" x14ac:dyDescent="0.25">
      <c r="B10" s="115" t="s">
        <v>177</v>
      </c>
      <c r="C10" s="116">
        <v>6733804095.5699997</v>
      </c>
      <c r="D10" s="116">
        <v>6635480186</v>
      </c>
      <c r="E10" s="117">
        <f t="shared" ref="E10:E23" si="1">+(D10/C10-1)*100</f>
        <v>-1.4601539957879717</v>
      </c>
      <c r="F10" s="116">
        <v>295371</v>
      </c>
      <c r="G10" s="116">
        <v>267369</v>
      </c>
      <c r="H10" s="117">
        <f t="shared" ref="H10:H23" si="2">+(G10/F10-1)*100</f>
        <v>-9.4802807316899713</v>
      </c>
      <c r="I10" s="116">
        <f>ROUND(+C10/F10,0)</f>
        <v>22798</v>
      </c>
      <c r="J10" s="116">
        <f>ROUND(+D10/G10,0)</f>
        <v>24818</v>
      </c>
      <c r="K10" s="117">
        <f t="shared" ref="K10:K23" si="3">+(J10/I10-1)*100</f>
        <v>8.860426353188867</v>
      </c>
      <c r="M10" s="112"/>
    </row>
    <row r="11" spans="1:15" s="77" customFormat="1" x14ac:dyDescent="0.25">
      <c r="B11" s="118" t="s">
        <v>100</v>
      </c>
      <c r="C11" s="119">
        <v>2941290885.6500001</v>
      </c>
      <c r="D11" s="119">
        <v>3081125716.3200002</v>
      </c>
      <c r="E11" s="120">
        <f t="shared" si="1"/>
        <v>4.7541992990978166</v>
      </c>
      <c r="F11" s="119">
        <v>293971</v>
      </c>
      <c r="G11" s="119">
        <v>265624</v>
      </c>
      <c r="H11" s="120">
        <f t="shared" si="2"/>
        <v>-9.6427878940439697</v>
      </c>
      <c r="I11" s="119">
        <f t="shared" ref="I11:J11" si="4">ROUND(+C11/F11,0)</f>
        <v>10005</v>
      </c>
      <c r="J11" s="119">
        <f t="shared" si="4"/>
        <v>11600</v>
      </c>
      <c r="K11" s="120">
        <f t="shared" si="3"/>
        <v>15.94202898550725</v>
      </c>
      <c r="L11" s="112"/>
      <c r="M11" s="121"/>
    </row>
    <row r="12" spans="1:15" s="77" customFormat="1" x14ac:dyDescent="0.25">
      <c r="B12" s="118" t="s">
        <v>101</v>
      </c>
      <c r="C12" s="119">
        <v>673524793.49000001</v>
      </c>
      <c r="D12" s="119">
        <v>669878827.21999896</v>
      </c>
      <c r="E12" s="120">
        <f t="shared" si="1"/>
        <v>-0.54132621474983766</v>
      </c>
      <c r="F12" s="119">
        <v>293987</v>
      </c>
      <c r="G12" s="119">
        <v>265505</v>
      </c>
      <c r="H12" s="120">
        <f t="shared" si="2"/>
        <v>-9.6881834911067504</v>
      </c>
      <c r="I12" s="119">
        <f t="shared" ref="I12:J13" si="5">ROUND(+C12/F12,0)</f>
        <v>2291</v>
      </c>
      <c r="J12" s="119">
        <f t="shared" si="5"/>
        <v>2523</v>
      </c>
      <c r="K12" s="120">
        <f t="shared" si="3"/>
        <v>10.126582278481022</v>
      </c>
      <c r="L12" s="112"/>
      <c r="M12" s="121"/>
    </row>
    <row r="13" spans="1:15" s="77" customFormat="1" x14ac:dyDescent="0.25">
      <c r="B13" s="118" t="s">
        <v>104</v>
      </c>
      <c r="C13" s="119">
        <v>76400356.340000004</v>
      </c>
      <c r="D13" s="119">
        <v>129566470.77</v>
      </c>
      <c r="E13" s="120">
        <f t="shared" si="1"/>
        <v>69.588830441310989</v>
      </c>
      <c r="F13" s="119">
        <v>25751</v>
      </c>
      <c r="G13" s="119">
        <v>27901</v>
      </c>
      <c r="H13" s="120">
        <f t="shared" si="2"/>
        <v>8.3491903227059119</v>
      </c>
      <c r="I13" s="119">
        <f t="shared" si="5"/>
        <v>2967</v>
      </c>
      <c r="J13" s="119">
        <f t="shared" ref="J13" si="6">ROUND(+D13/G13,0)</f>
        <v>4644</v>
      </c>
      <c r="K13" s="120">
        <f t="shared" si="3"/>
        <v>56.521739130434788</v>
      </c>
      <c r="L13" s="112"/>
      <c r="M13" s="121"/>
    </row>
    <row r="14" spans="1:15" s="77" customFormat="1" x14ac:dyDescent="0.25">
      <c r="B14" s="118" t="s">
        <v>102</v>
      </c>
      <c r="C14" s="119">
        <v>2029581315.98</v>
      </c>
      <c r="D14" s="119">
        <v>1755839528.51</v>
      </c>
      <c r="E14" s="120">
        <f t="shared" si="1"/>
        <v>-13.487598910902543</v>
      </c>
      <c r="F14" s="119">
        <v>293657</v>
      </c>
      <c r="G14" s="119">
        <v>252388</v>
      </c>
      <c r="H14" s="120">
        <f t="shared" si="2"/>
        <v>-14.053470545568469</v>
      </c>
      <c r="I14" s="119">
        <f t="shared" ref="I14:J23" si="7">ROUND(+C14/F14,0)</f>
        <v>6911</v>
      </c>
      <c r="J14" s="119">
        <f t="shared" si="7"/>
        <v>6957</v>
      </c>
      <c r="K14" s="120">
        <f t="shared" si="3"/>
        <v>0.66560555635941654</v>
      </c>
      <c r="L14" s="112"/>
      <c r="M14" s="121"/>
    </row>
    <row r="15" spans="1:15" s="77" customFormat="1" x14ac:dyDescent="0.25">
      <c r="B15" s="122" t="s">
        <v>103</v>
      </c>
      <c r="C15" s="123">
        <v>5720797351.46</v>
      </c>
      <c r="D15" s="123">
        <v>5636410542.8199997</v>
      </c>
      <c r="E15" s="124">
        <f t="shared" si="1"/>
        <v>-1.475088234308175</v>
      </c>
      <c r="F15" s="123">
        <v>294048</v>
      </c>
      <c r="G15" s="123">
        <v>265714</v>
      </c>
      <c r="H15" s="124">
        <f t="shared" si="2"/>
        <v>-9.6358417673305006</v>
      </c>
      <c r="I15" s="123">
        <f t="shared" ref="I15:J15" si="8">ROUND(+C15/F15,0)</f>
        <v>19455</v>
      </c>
      <c r="J15" s="123">
        <f t="shared" si="8"/>
        <v>21212</v>
      </c>
      <c r="K15" s="124">
        <f t="shared" si="3"/>
        <v>9.031097404266264</v>
      </c>
      <c r="L15" s="112"/>
      <c r="M15" s="121"/>
    </row>
    <row r="16" spans="1:15" s="77" customFormat="1" x14ac:dyDescent="0.25">
      <c r="B16" s="125" t="s">
        <v>106</v>
      </c>
      <c r="C16" s="126">
        <v>852933841.34000003</v>
      </c>
      <c r="D16" s="126">
        <v>810431561.22000003</v>
      </c>
      <c r="E16" s="127">
        <f t="shared" si="1"/>
        <v>-4.9830687985397475</v>
      </c>
      <c r="F16" s="126">
        <v>121805</v>
      </c>
      <c r="G16" s="126">
        <v>125868</v>
      </c>
      <c r="H16" s="127">
        <f t="shared" si="2"/>
        <v>3.3356594556873675</v>
      </c>
      <c r="I16" s="126">
        <f t="shared" si="7"/>
        <v>7002</v>
      </c>
      <c r="J16" s="126">
        <f t="shared" si="7"/>
        <v>6439</v>
      </c>
      <c r="K16" s="127">
        <f t="shared" si="3"/>
        <v>-8.0405598400457023</v>
      </c>
      <c r="L16" s="112"/>
      <c r="M16" s="121"/>
    </row>
    <row r="17" spans="1:13" s="77" customFormat="1" x14ac:dyDescent="0.25">
      <c r="B17" s="118" t="s">
        <v>105</v>
      </c>
      <c r="C17" s="119">
        <v>160072902.77000001</v>
      </c>
      <c r="D17" s="119">
        <v>188638081.96000001</v>
      </c>
      <c r="E17" s="120">
        <f t="shared" si="1"/>
        <v>17.845106008381538</v>
      </c>
      <c r="F17" s="119">
        <v>75437</v>
      </c>
      <c r="G17" s="119">
        <v>97369</v>
      </c>
      <c r="H17" s="120">
        <v>29</v>
      </c>
      <c r="I17" s="119">
        <f t="shared" si="7"/>
        <v>2122</v>
      </c>
      <c r="J17" s="119">
        <f t="shared" si="7"/>
        <v>1937</v>
      </c>
      <c r="K17" s="120">
        <f t="shared" si="3"/>
        <v>-8.7181903864278922</v>
      </c>
      <c r="L17" s="112"/>
      <c r="M17" s="121"/>
    </row>
    <row r="18" spans="1:13" s="77" customFormat="1" x14ac:dyDescent="0.25">
      <c r="B18" s="122" t="s">
        <v>107</v>
      </c>
      <c r="C18" s="123">
        <v>1013006744.11</v>
      </c>
      <c r="D18" s="123">
        <v>999069643.17999995</v>
      </c>
      <c r="E18" s="124">
        <f t="shared" si="1"/>
        <v>-1.3758152165358806</v>
      </c>
      <c r="F18" s="123">
        <v>159933</v>
      </c>
      <c r="G18" s="123">
        <v>173628</v>
      </c>
      <c r="H18" s="124">
        <f t="shared" si="2"/>
        <v>8.5629607398097995</v>
      </c>
      <c r="I18" s="123">
        <f t="shared" ref="I18:J18" si="9">ROUND(+C18/F18,0)</f>
        <v>6334</v>
      </c>
      <c r="J18" s="123">
        <f t="shared" si="9"/>
        <v>5754</v>
      </c>
      <c r="K18" s="124">
        <f t="shared" si="3"/>
        <v>-9.1569308493842705</v>
      </c>
      <c r="L18" s="112"/>
      <c r="M18" s="121"/>
    </row>
    <row r="19" spans="1:13" s="77" customFormat="1" x14ac:dyDescent="0.25">
      <c r="B19" s="115" t="s">
        <v>176</v>
      </c>
      <c r="C19" s="116">
        <v>1751508397.6199999</v>
      </c>
      <c r="D19" s="116">
        <v>1856728219.04</v>
      </c>
      <c r="E19" s="117">
        <f t="shared" si="1"/>
        <v>6.007383211121109</v>
      </c>
      <c r="F19" s="116">
        <v>163704</v>
      </c>
      <c r="G19" s="116">
        <v>163027</v>
      </c>
      <c r="H19" s="117">
        <f t="shared" si="2"/>
        <v>-0.41355128768997274</v>
      </c>
      <c r="I19" s="116">
        <f>ROUND(+C19/F19,0)</f>
        <v>10699</v>
      </c>
      <c r="J19" s="116">
        <f>ROUND(+D19/G19,0)</f>
        <v>11389</v>
      </c>
      <c r="K19" s="117">
        <f t="shared" si="3"/>
        <v>6.4492008598934447</v>
      </c>
      <c r="L19" s="5"/>
      <c r="M19" s="121"/>
    </row>
    <row r="20" spans="1:13" s="77" customFormat="1" x14ac:dyDescent="0.25">
      <c r="B20" s="118" t="s">
        <v>2</v>
      </c>
      <c r="C20" s="119">
        <v>1061586152.73</v>
      </c>
      <c r="D20" s="119">
        <v>1043636004.65</v>
      </c>
      <c r="E20" s="120">
        <f t="shared" si="1"/>
        <v>-1.6908800132555468</v>
      </c>
      <c r="F20" s="119">
        <v>85723</v>
      </c>
      <c r="G20" s="119">
        <v>81922</v>
      </c>
      <c r="H20" s="120">
        <f t="shared" si="2"/>
        <v>-4.4340492049974927</v>
      </c>
      <c r="I20" s="119">
        <f t="shared" si="7"/>
        <v>12384</v>
      </c>
      <c r="J20" s="119">
        <f t="shared" si="7"/>
        <v>12739</v>
      </c>
      <c r="K20" s="120">
        <f t="shared" si="3"/>
        <v>2.8666020671834547</v>
      </c>
      <c r="L20" s="112"/>
      <c r="M20" s="121"/>
    </row>
    <row r="21" spans="1:13" s="77" customFormat="1" x14ac:dyDescent="0.25">
      <c r="B21" s="118" t="s">
        <v>134</v>
      </c>
      <c r="C21" s="119">
        <v>195235261.53999999</v>
      </c>
      <c r="D21" s="119">
        <v>343599881.56999999</v>
      </c>
      <c r="E21" s="120">
        <f t="shared" si="1"/>
        <v>75.992737612924955</v>
      </c>
      <c r="F21" s="119">
        <v>52555</v>
      </c>
      <c r="G21" s="119">
        <v>67240</v>
      </c>
      <c r="H21" s="120">
        <f t="shared" si="2"/>
        <v>27.942155836742465</v>
      </c>
      <c r="I21" s="119">
        <f t="shared" si="7"/>
        <v>3715</v>
      </c>
      <c r="J21" s="119">
        <f t="shared" si="7"/>
        <v>5110</v>
      </c>
      <c r="K21" s="120">
        <f t="shared" si="3"/>
        <v>37.550471063257064</v>
      </c>
      <c r="L21" s="112"/>
      <c r="M21" s="121"/>
    </row>
    <row r="22" spans="1:13" s="77" customFormat="1" x14ac:dyDescent="0.25">
      <c r="B22" s="118" t="s">
        <v>3</v>
      </c>
      <c r="C22" s="119">
        <v>270192374.86000001</v>
      </c>
      <c r="D22" s="119">
        <v>241027787.02000001</v>
      </c>
      <c r="E22" s="120">
        <f t="shared" si="1"/>
        <v>-10.794008474558769</v>
      </c>
      <c r="F22" s="119">
        <v>30596</v>
      </c>
      <c r="G22" s="119">
        <v>29591</v>
      </c>
      <c r="H22" s="120">
        <f t="shared" si="2"/>
        <v>-3.2847431036736818</v>
      </c>
      <c r="I22" s="119">
        <f t="shared" si="7"/>
        <v>8831</v>
      </c>
      <c r="J22" s="119">
        <f t="shared" si="7"/>
        <v>8145</v>
      </c>
      <c r="K22" s="120">
        <f t="shared" si="3"/>
        <v>-7.7680896840674922</v>
      </c>
      <c r="L22" s="112"/>
      <c r="M22" s="121"/>
    </row>
    <row r="23" spans="1:13" s="77" customFormat="1" x14ac:dyDescent="0.25">
      <c r="B23" s="128" t="s">
        <v>4</v>
      </c>
      <c r="C23" s="129">
        <v>224494608.49000001</v>
      </c>
      <c r="D23" s="129">
        <v>228464545.80000001</v>
      </c>
      <c r="E23" s="130">
        <f t="shared" si="1"/>
        <v>1.7683887095118589</v>
      </c>
      <c r="F23" s="129">
        <v>33565</v>
      </c>
      <c r="G23" s="129">
        <v>30548</v>
      </c>
      <c r="H23" s="130">
        <f t="shared" si="2"/>
        <v>-8.9885297184567285</v>
      </c>
      <c r="I23" s="129">
        <f t="shared" si="7"/>
        <v>6688</v>
      </c>
      <c r="J23" s="129">
        <f t="shared" si="7"/>
        <v>7479</v>
      </c>
      <c r="K23" s="130">
        <f t="shared" si="3"/>
        <v>11.827153110047849</v>
      </c>
      <c r="L23" s="112"/>
      <c r="M23" s="121"/>
    </row>
    <row r="24" spans="1:13" s="77" customFormat="1" x14ac:dyDescent="0.25">
      <c r="B24" s="61" t="s">
        <v>94</v>
      </c>
      <c r="C24" s="61"/>
      <c r="D24" s="61"/>
      <c r="E24" s="61"/>
      <c r="F24" s="61"/>
    </row>
    <row r="25" spans="1:13" s="77" customFormat="1" x14ac:dyDescent="0.25">
      <c r="B25" s="61" t="s">
        <v>95</v>
      </c>
      <c r="C25" s="61"/>
      <c r="D25" s="61"/>
      <c r="E25" s="61"/>
      <c r="F25" s="61"/>
    </row>
    <row r="26" spans="1:13" ht="31.5" customHeight="1" x14ac:dyDescent="0.25">
      <c r="A26" s="77"/>
      <c r="B26" s="205" t="s">
        <v>180</v>
      </c>
      <c r="C26" s="205"/>
      <c r="D26" s="205"/>
      <c r="E26" s="205"/>
      <c r="F26" s="205"/>
      <c r="G26" s="205"/>
      <c r="H26" s="205"/>
      <c r="I26" s="205"/>
      <c r="J26" s="205"/>
      <c r="K26" s="205"/>
    </row>
    <row r="28" spans="1:13" x14ac:dyDescent="0.25">
      <c r="C28" s="131"/>
      <c r="D28" s="131"/>
    </row>
    <row r="33" spans="3:7" x14ac:dyDescent="0.25">
      <c r="C33" s="131"/>
      <c r="D33" s="131"/>
    </row>
    <row r="34" spans="3:7" x14ac:dyDescent="0.25">
      <c r="C34" s="131"/>
      <c r="D34" s="131"/>
    </row>
    <row r="35" spans="3:7" x14ac:dyDescent="0.25">
      <c r="C35" s="131"/>
      <c r="D35" s="131"/>
    </row>
    <row r="36" spans="3:7" x14ac:dyDescent="0.25">
      <c r="C36" s="131"/>
      <c r="D36" s="132"/>
    </row>
    <row r="37" spans="3:7" x14ac:dyDescent="0.25">
      <c r="C37" s="131"/>
      <c r="D37" s="131"/>
    </row>
    <row r="38" spans="3:7" x14ac:dyDescent="0.25">
      <c r="C38" s="131"/>
      <c r="D38" s="131"/>
    </row>
    <row r="40" spans="3:7" x14ac:dyDescent="0.25">
      <c r="F40" s="133"/>
      <c r="G40" s="133"/>
    </row>
    <row r="41" spans="3:7" x14ac:dyDescent="0.25">
      <c r="F41" s="133"/>
      <c r="G41" s="133"/>
    </row>
  </sheetData>
  <mergeCells count="5">
    <mergeCell ref="C7:E7"/>
    <mergeCell ref="F7:H7"/>
    <mergeCell ref="I7:K7"/>
    <mergeCell ref="B7:B8"/>
    <mergeCell ref="B26:K26"/>
  </mergeCells>
  <hyperlinks>
    <hyperlink ref="A1" location="Sommaire!A1" display="Retour sommaire" xr:uid="{ADA63B14-D110-42A1-88AB-18E3848F75B7}"/>
  </hyperlinks>
  <pageMargins left="0.7" right="0.7" top="0.75" bottom="0.75" header="0.3" footer="0.3"/>
  <pageSetup paperSize="9" orientation="portrait" r:id="rId1"/>
  <ignoredErrors>
    <ignoredError sqref="C8:D8 F8:G8 I8:J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M23"/>
  <sheetViews>
    <sheetView topLeftCell="A7" workbookViewId="0">
      <selection activeCell="D40" sqref="D40"/>
    </sheetView>
  </sheetViews>
  <sheetFormatPr baseColWidth="10" defaultRowHeight="15" x14ac:dyDescent="0.25"/>
  <cols>
    <col min="1" max="1" width="11.42578125" style="61"/>
    <col min="2" max="2" width="27.140625" style="61" customWidth="1"/>
    <col min="3" max="5" width="16.5703125" style="61" customWidth="1"/>
    <col min="6" max="6" width="15.42578125" style="61" customWidth="1"/>
    <col min="7" max="7" width="16" style="61" customWidth="1"/>
    <col min="8" max="16384" width="11.42578125" style="61"/>
  </cols>
  <sheetData>
    <row r="1" spans="1:13" x14ac:dyDescent="0.25">
      <c r="A1" s="60" t="s">
        <v>179</v>
      </c>
    </row>
    <row r="4" spans="1:13" ht="18.75" x14ac:dyDescent="0.3">
      <c r="B4" s="23" t="s">
        <v>155</v>
      </c>
      <c r="E4" s="35"/>
    </row>
    <row r="5" spans="1:13" x14ac:dyDescent="0.25">
      <c r="B5" s="36" t="s">
        <v>159</v>
      </c>
      <c r="J5" s="36"/>
    </row>
    <row r="6" spans="1:13" x14ac:dyDescent="0.25">
      <c r="B6" s="36"/>
      <c r="J6" s="36"/>
    </row>
    <row r="7" spans="1:13" x14ac:dyDescent="0.25">
      <c r="C7" s="206" t="s">
        <v>115</v>
      </c>
      <c r="D7" s="207"/>
      <c r="E7" s="208"/>
      <c r="F7" s="206" t="s">
        <v>114</v>
      </c>
      <c r="G7" s="207"/>
      <c r="H7" s="207"/>
      <c r="I7" s="208"/>
    </row>
    <row r="8" spans="1:13" ht="30" x14ac:dyDescent="0.25">
      <c r="B8" s="209" t="s">
        <v>12</v>
      </c>
      <c r="C8" s="8" t="s">
        <v>79</v>
      </c>
      <c r="D8" s="8" t="s">
        <v>113</v>
      </c>
      <c r="E8" s="8" t="s">
        <v>109</v>
      </c>
      <c r="F8" s="8" t="s">
        <v>79</v>
      </c>
      <c r="G8" s="8" t="s">
        <v>113</v>
      </c>
      <c r="H8" s="8" t="s">
        <v>109</v>
      </c>
      <c r="I8" s="8" t="s">
        <v>110</v>
      </c>
      <c r="J8" s="35"/>
    </row>
    <row r="9" spans="1:13" x14ac:dyDescent="0.25">
      <c r="B9" s="210"/>
      <c r="C9" s="8"/>
      <c r="D9" s="8" t="s">
        <v>111</v>
      </c>
      <c r="E9" s="8" t="s">
        <v>111</v>
      </c>
      <c r="F9" s="8"/>
      <c r="G9" s="8" t="s">
        <v>111</v>
      </c>
      <c r="H9" s="81" t="s">
        <v>111</v>
      </c>
      <c r="I9" s="81" t="s">
        <v>112</v>
      </c>
      <c r="J9" s="35"/>
    </row>
    <row r="10" spans="1:13" x14ac:dyDescent="0.25">
      <c r="B10" s="143" t="s">
        <v>68</v>
      </c>
      <c r="C10" s="137">
        <v>94375</v>
      </c>
      <c r="D10" s="137">
        <v>723019291.96000004</v>
      </c>
      <c r="E10" s="137">
        <f>+D10/C10</f>
        <v>7661.1315704370863</v>
      </c>
      <c r="F10" s="137">
        <v>69087</v>
      </c>
      <c r="G10" s="137">
        <v>554855570.05999994</v>
      </c>
      <c r="H10" s="139">
        <f>+G10/F10</f>
        <v>8031.2587036634959</v>
      </c>
      <c r="I10" s="141">
        <f>+(H10/E10-1)*100</f>
        <v>4.8312332169657912</v>
      </c>
      <c r="J10" s="35"/>
      <c r="K10" s="134"/>
      <c r="L10" s="134"/>
      <c r="M10" s="134"/>
    </row>
    <row r="11" spans="1:13" x14ac:dyDescent="0.25">
      <c r="B11" s="143" t="s">
        <v>69</v>
      </c>
      <c r="C11" s="137">
        <v>3742</v>
      </c>
      <c r="D11" s="137">
        <v>9469426.6199999992</v>
      </c>
      <c r="E11" s="137">
        <f t="shared" ref="E11:E20" si="0">+D11/C11</f>
        <v>2530.5790005344734</v>
      </c>
      <c r="F11" s="137">
        <v>3043</v>
      </c>
      <c r="G11" s="137">
        <v>8383081.21</v>
      </c>
      <c r="H11" s="139">
        <f t="shared" ref="H11:H20" si="1">+G11/F11</f>
        <v>2754.873877752218</v>
      </c>
      <c r="I11" s="141">
        <f t="shared" ref="I11:I20" si="2">+(H11/E11-1)*100</f>
        <v>8.8633817466426521</v>
      </c>
      <c r="J11" s="35"/>
      <c r="K11" s="134"/>
      <c r="L11" s="134"/>
      <c r="M11" s="134"/>
    </row>
    <row r="12" spans="1:13" x14ac:dyDescent="0.25">
      <c r="B12" s="143" t="s">
        <v>70</v>
      </c>
      <c r="C12" s="137">
        <v>11529</v>
      </c>
      <c r="D12" s="137">
        <v>28302531.309999999</v>
      </c>
      <c r="E12" s="137">
        <f t="shared" si="0"/>
        <v>2454.8990640992279</v>
      </c>
      <c r="F12" s="137">
        <v>11684</v>
      </c>
      <c r="G12" s="137">
        <v>39413255.170000002</v>
      </c>
      <c r="H12" s="139">
        <f t="shared" si="1"/>
        <v>3373.2673031496065</v>
      </c>
      <c r="I12" s="141">
        <f t="shared" si="2"/>
        <v>37.409612984937702</v>
      </c>
      <c r="J12" s="35"/>
      <c r="K12" s="134"/>
      <c r="L12" s="134"/>
      <c r="M12" s="134"/>
    </row>
    <row r="13" spans="1:13" x14ac:dyDescent="0.25">
      <c r="B13" s="143" t="s">
        <v>71</v>
      </c>
      <c r="C13" s="137">
        <v>8027</v>
      </c>
      <c r="D13" s="137">
        <v>21828549.210000001</v>
      </c>
      <c r="E13" s="137">
        <f t="shared" si="0"/>
        <v>2719.3907076118103</v>
      </c>
      <c r="F13" s="137">
        <v>5668</v>
      </c>
      <c r="G13" s="137">
        <v>16867083.52</v>
      </c>
      <c r="H13" s="139">
        <f t="shared" si="1"/>
        <v>2975.8439520112915</v>
      </c>
      <c r="I13" s="141">
        <f t="shared" si="2"/>
        <v>9.4305405869647974</v>
      </c>
      <c r="J13" s="35"/>
      <c r="K13" s="134"/>
      <c r="L13" s="134"/>
      <c r="M13" s="134"/>
    </row>
    <row r="14" spans="1:13" x14ac:dyDescent="0.25">
      <c r="B14" s="143" t="s">
        <v>72</v>
      </c>
      <c r="C14" s="137">
        <v>31289</v>
      </c>
      <c r="D14" s="137">
        <v>274575445.69</v>
      </c>
      <c r="E14" s="137">
        <f t="shared" si="0"/>
        <v>8775.462484898846</v>
      </c>
      <c r="F14" s="137">
        <v>28712</v>
      </c>
      <c r="G14" s="137">
        <v>228304330.68000001</v>
      </c>
      <c r="H14" s="139">
        <f t="shared" si="1"/>
        <v>7951.5300459738091</v>
      </c>
      <c r="I14" s="141">
        <f t="shared" si="2"/>
        <v>-9.3890486153053629</v>
      </c>
      <c r="J14" s="35"/>
      <c r="K14" s="134"/>
      <c r="L14" s="134"/>
      <c r="M14" s="134"/>
    </row>
    <row r="15" spans="1:13" x14ac:dyDescent="0.25">
      <c r="B15" s="143" t="s">
        <v>73</v>
      </c>
      <c r="C15" s="137">
        <v>41531</v>
      </c>
      <c r="D15" s="137">
        <v>285343613.50999999</v>
      </c>
      <c r="E15" s="137">
        <f t="shared" si="0"/>
        <v>6870.6174546724133</v>
      </c>
      <c r="F15" s="137">
        <v>34361</v>
      </c>
      <c r="G15" s="137">
        <v>253222760.53</v>
      </c>
      <c r="H15" s="139">
        <f t="shared" si="1"/>
        <v>7369.4816952358779</v>
      </c>
      <c r="I15" s="141">
        <f t="shared" si="2"/>
        <v>7.2608356360200021</v>
      </c>
      <c r="J15" s="35"/>
      <c r="K15" s="134"/>
      <c r="L15" s="134"/>
      <c r="M15" s="134"/>
    </row>
    <row r="16" spans="1:13" x14ac:dyDescent="0.25">
      <c r="B16" s="143" t="s">
        <v>78</v>
      </c>
      <c r="C16" s="137">
        <v>7503</v>
      </c>
      <c r="D16" s="137">
        <v>75297311.299999997</v>
      </c>
      <c r="E16" s="137">
        <f t="shared" si="0"/>
        <v>10035.627255764361</v>
      </c>
      <c r="F16" s="137">
        <v>6799</v>
      </c>
      <c r="G16" s="137">
        <v>63743958.759999998</v>
      </c>
      <c r="H16" s="139">
        <f t="shared" si="1"/>
        <v>9375.4903309310193</v>
      </c>
      <c r="I16" s="141">
        <f t="shared" si="2"/>
        <v>-6.5779338750765692</v>
      </c>
      <c r="J16" s="35"/>
      <c r="K16" s="134"/>
      <c r="L16" s="134"/>
      <c r="M16" s="134"/>
    </row>
    <row r="17" spans="2:13" x14ac:dyDescent="0.25">
      <c r="B17" s="143" t="s">
        <v>74</v>
      </c>
      <c r="C17" s="137">
        <v>26708</v>
      </c>
      <c r="D17" s="137">
        <v>124128085.79000001</v>
      </c>
      <c r="E17" s="137">
        <f t="shared" si="0"/>
        <v>4647.5994379961066</v>
      </c>
      <c r="F17" s="137">
        <v>20419</v>
      </c>
      <c r="G17" s="137">
        <v>119153567.38</v>
      </c>
      <c r="H17" s="139">
        <f t="shared" si="1"/>
        <v>5835.4261903129436</v>
      </c>
      <c r="I17" s="141">
        <f t="shared" si="2"/>
        <v>25.557855580363629</v>
      </c>
      <c r="J17" s="35"/>
      <c r="K17" s="134"/>
      <c r="L17" s="134"/>
      <c r="M17" s="134"/>
    </row>
    <row r="18" spans="2:13" x14ac:dyDescent="0.25">
      <c r="B18" s="143" t="s">
        <v>75</v>
      </c>
      <c r="C18" s="137">
        <v>12614</v>
      </c>
      <c r="D18" s="137">
        <v>74855930.920000002</v>
      </c>
      <c r="E18" s="137">
        <f t="shared" si="0"/>
        <v>5934.3531726652927</v>
      </c>
      <c r="F18" s="137">
        <v>10934</v>
      </c>
      <c r="G18" s="137">
        <v>60417134.700000003</v>
      </c>
      <c r="H18" s="139">
        <f t="shared" si="1"/>
        <v>5525.6205139930498</v>
      </c>
      <c r="I18" s="141">
        <f t="shared" si="2"/>
        <v>-6.8875688180295658</v>
      </c>
      <c r="J18" s="35"/>
      <c r="K18" s="134"/>
      <c r="L18" s="134"/>
      <c r="M18" s="134"/>
    </row>
    <row r="19" spans="2:13" x14ac:dyDescent="0.25">
      <c r="B19" s="144" t="s">
        <v>76</v>
      </c>
      <c r="C19" s="138">
        <v>31406</v>
      </c>
      <c r="D19" s="138">
        <v>277453552.83999997</v>
      </c>
      <c r="E19" s="138">
        <f t="shared" si="0"/>
        <v>8834.4123046551613</v>
      </c>
      <c r="F19" s="138">
        <v>26994</v>
      </c>
      <c r="G19" s="138">
        <v>228626611</v>
      </c>
      <c r="H19" s="140">
        <f t="shared" si="1"/>
        <v>8469.5343780099283</v>
      </c>
      <c r="I19" s="142">
        <f t="shared" si="2"/>
        <v>-4.1301890161156045</v>
      </c>
      <c r="J19" s="35"/>
      <c r="K19" s="134"/>
      <c r="L19" s="134"/>
      <c r="M19" s="134"/>
    </row>
    <row r="20" spans="2:13" x14ac:dyDescent="0.25">
      <c r="B20" s="145" t="s">
        <v>116</v>
      </c>
      <c r="C20" s="146">
        <v>293657</v>
      </c>
      <c r="D20" s="146">
        <v>2029581315.9799998</v>
      </c>
      <c r="E20" s="147">
        <f t="shared" si="0"/>
        <v>6911.4011107516581</v>
      </c>
      <c r="F20" s="146">
        <v>252388</v>
      </c>
      <c r="G20" s="146">
        <v>1755839528.51</v>
      </c>
      <c r="H20" s="148">
        <f t="shared" si="1"/>
        <v>6956.9057503130098</v>
      </c>
      <c r="I20" s="149">
        <f t="shared" si="2"/>
        <v>0.65839963318816697</v>
      </c>
      <c r="J20" s="35"/>
      <c r="K20" s="134"/>
      <c r="L20" s="134"/>
      <c r="M20" s="134"/>
    </row>
    <row r="21" spans="2:13" x14ac:dyDescent="0.25">
      <c r="B21" s="65" t="s">
        <v>117</v>
      </c>
      <c r="C21" s="86"/>
      <c r="D21" s="86"/>
      <c r="E21" s="86"/>
      <c r="F21" s="86"/>
      <c r="G21" s="86"/>
      <c r="H21" s="135"/>
      <c r="I21" s="136"/>
      <c r="J21" s="35"/>
    </row>
    <row r="22" spans="2:13" x14ac:dyDescent="0.25">
      <c r="B22" s="65" t="s">
        <v>94</v>
      </c>
    </row>
    <row r="23" spans="2:13" x14ac:dyDescent="0.25">
      <c r="B23" s="65" t="s">
        <v>120</v>
      </c>
    </row>
  </sheetData>
  <mergeCells count="3">
    <mergeCell ref="C7:E7"/>
    <mergeCell ref="F7:I7"/>
    <mergeCell ref="B8:B9"/>
  </mergeCells>
  <hyperlinks>
    <hyperlink ref="A1" location="Sommaire!A1" display="Retour sommaire" xr:uid="{5C01E89F-30F4-44CE-A4D0-BB873011DE50}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85050-B9DC-4641-B140-0A85354A5993}">
  <sheetPr>
    <tabColor rgb="FF00B050"/>
  </sheetPr>
  <dimension ref="A1:Q50"/>
  <sheetViews>
    <sheetView zoomScaleNormal="100" workbookViewId="0">
      <selection activeCell="E2" sqref="E2"/>
    </sheetView>
  </sheetViews>
  <sheetFormatPr baseColWidth="10" defaultColWidth="11.42578125" defaultRowHeight="15" x14ac:dyDescent="0.3"/>
  <cols>
    <col min="1" max="1" width="11.42578125" style="28"/>
    <col min="2" max="2" width="24.7109375" style="28" customWidth="1"/>
    <col min="3" max="3" width="17.85546875" style="28" bestFit="1" customWidth="1"/>
    <col min="4" max="4" width="22.5703125" style="28" bestFit="1" customWidth="1"/>
    <col min="5" max="5" width="21" style="28" bestFit="1" customWidth="1"/>
    <col min="6" max="6" width="25.7109375" style="28" bestFit="1" customWidth="1"/>
    <col min="7" max="7" width="19.7109375" style="28" bestFit="1" customWidth="1"/>
    <col min="8" max="8" width="13" style="28" bestFit="1" customWidth="1"/>
    <col min="9" max="9" width="17.7109375" style="28" bestFit="1" customWidth="1"/>
    <col min="10" max="10" width="30.7109375" style="28" bestFit="1" customWidth="1"/>
    <col min="11" max="11" width="23.7109375" style="28" bestFit="1" customWidth="1"/>
    <col min="12" max="12" width="19.85546875" style="28" bestFit="1" customWidth="1"/>
    <col min="13" max="17" width="12.140625" style="28" customWidth="1"/>
    <col min="18" max="18" width="16.85546875" style="28" customWidth="1"/>
    <col min="19" max="16384" width="11.42578125" style="28"/>
  </cols>
  <sheetData>
    <row r="1" spans="1:16" x14ac:dyDescent="0.3">
      <c r="A1" s="22" t="s">
        <v>179</v>
      </c>
    </row>
    <row r="5" spans="1:16" x14ac:dyDescent="0.3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x14ac:dyDescent="0.3">
      <c r="B6" s="29"/>
      <c r="C6" s="29"/>
      <c r="D6" s="29"/>
      <c r="E6" s="29"/>
      <c r="F6" s="29"/>
      <c r="G6" s="30"/>
      <c r="H6" s="29"/>
      <c r="I6" s="29"/>
      <c r="J6" s="29"/>
      <c r="K6" s="29"/>
      <c r="L6" s="29"/>
      <c r="M6" s="29"/>
      <c r="N6" s="29"/>
      <c r="O6" s="29"/>
      <c r="P6" s="29"/>
    </row>
    <row r="7" spans="1:16" x14ac:dyDescent="0.3"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16" x14ac:dyDescent="0.3"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</row>
    <row r="9" spans="1:16" x14ac:dyDescent="0.3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6" x14ac:dyDescent="0.3"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x14ac:dyDescent="0.3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x14ac:dyDescent="0.3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x14ac:dyDescent="0.3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x14ac:dyDescent="0.3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x14ac:dyDescent="0.3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 x14ac:dyDescent="0.3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2:16" x14ac:dyDescent="0.3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2:16" x14ac:dyDescent="0.3"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2:16" x14ac:dyDescent="0.3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2:16" x14ac:dyDescent="0.3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2:16" x14ac:dyDescent="0.3"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2:16" x14ac:dyDescent="0.3"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2:16" x14ac:dyDescent="0.3"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2:16" x14ac:dyDescent="0.3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2:16" x14ac:dyDescent="0.3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2:16" x14ac:dyDescent="0.3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2:16" x14ac:dyDescent="0.3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2:16" x14ac:dyDescent="0.3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2:16" x14ac:dyDescent="0.3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2:16" x14ac:dyDescent="0.3">
      <c r="B30" s="29" t="str">
        <f>+B48</f>
        <v>* yc OTEX non connu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2:16" x14ac:dyDescent="0.3">
      <c r="B31" s="29" t="str">
        <f t="shared" ref="B31:B32" si="0">+B49</f>
        <v>Champ : France métropolitaine, bénéficiaires de l’écorégime en 2023</v>
      </c>
      <c r="C31" s="31"/>
      <c r="D31" s="29"/>
      <c r="E31" s="29"/>
      <c r="F31" s="31"/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2:16" x14ac:dyDescent="0.3">
      <c r="B32" s="29" t="str">
        <f t="shared" si="0"/>
        <v>Sources : Agreste, recensement agricole de 2020 (OTEX) et Agence de services et de paiements (ASP), traitements SSP-SRISE</v>
      </c>
      <c r="C32" s="31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2:17" x14ac:dyDescent="0.3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2:17" ht="18.75" x14ac:dyDescent="0.3">
      <c r="B34" s="23" t="s">
        <v>155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2:17" ht="15.75" x14ac:dyDescent="0.3">
      <c r="B35" s="24" t="s">
        <v>201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</row>
    <row r="36" spans="2:17" x14ac:dyDescent="0.3">
      <c r="B36" s="20" t="s">
        <v>85</v>
      </c>
      <c r="C36" s="20" t="s">
        <v>86</v>
      </c>
      <c r="D36" s="20" t="s">
        <v>87</v>
      </c>
      <c r="E36" s="181" t="s">
        <v>88</v>
      </c>
      <c r="F36" s="20" t="s">
        <v>89</v>
      </c>
      <c r="G36" s="20" t="s">
        <v>90</v>
      </c>
      <c r="H36" s="181" t="s">
        <v>91</v>
      </c>
      <c r="I36" s="20" t="s">
        <v>92</v>
      </c>
      <c r="J36" s="181" t="s">
        <v>93</v>
      </c>
      <c r="K36" s="20" t="s">
        <v>118</v>
      </c>
      <c r="L36" s="29"/>
      <c r="M36" s="29"/>
      <c r="N36" s="32"/>
      <c r="O36" s="29"/>
      <c r="P36" s="29"/>
    </row>
    <row r="37" spans="2:17" x14ac:dyDescent="0.3">
      <c r="B37" s="176" t="s">
        <v>68</v>
      </c>
      <c r="C37" s="178">
        <v>0.11</v>
      </c>
      <c r="D37" s="180">
        <v>0.75</v>
      </c>
      <c r="E37" s="182">
        <v>0</v>
      </c>
      <c r="F37" s="180">
        <v>0.02</v>
      </c>
      <c r="G37" s="180">
        <v>7.0000000000000007E-2</v>
      </c>
      <c r="H37" s="182">
        <v>0.01</v>
      </c>
      <c r="I37" s="180">
        <v>0.04</v>
      </c>
      <c r="J37" s="182">
        <v>1</v>
      </c>
      <c r="K37" s="185">
        <v>69100</v>
      </c>
      <c r="L37" s="29"/>
      <c r="M37" s="29"/>
      <c r="N37" s="32"/>
      <c r="O37" s="32"/>
      <c r="P37" s="29"/>
    </row>
    <row r="38" spans="2:17" x14ac:dyDescent="0.3">
      <c r="B38" s="176" t="s">
        <v>69</v>
      </c>
      <c r="C38" s="178">
        <v>0.03</v>
      </c>
      <c r="D38" s="178">
        <v>0.44</v>
      </c>
      <c r="E38" s="183">
        <v>0</v>
      </c>
      <c r="F38" s="178">
        <v>7.0000000000000007E-2</v>
      </c>
      <c r="G38" s="178">
        <v>0.39</v>
      </c>
      <c r="H38" s="183">
        <v>0.01</v>
      </c>
      <c r="I38" s="178">
        <v>0.06</v>
      </c>
      <c r="J38" s="183">
        <v>1</v>
      </c>
      <c r="K38" s="186">
        <v>3000</v>
      </c>
      <c r="L38" s="29"/>
      <c r="M38" s="29"/>
      <c r="N38" s="32"/>
      <c r="O38" s="32"/>
      <c r="P38" s="29"/>
    </row>
    <row r="39" spans="2:17" x14ac:dyDescent="0.3">
      <c r="B39" s="176" t="s">
        <v>70</v>
      </c>
      <c r="C39" s="178">
        <v>0.03</v>
      </c>
      <c r="D39" s="178">
        <v>0.08</v>
      </c>
      <c r="E39" s="183">
        <v>0</v>
      </c>
      <c r="F39" s="178">
        <v>0.51</v>
      </c>
      <c r="G39" s="178">
        <v>0.18</v>
      </c>
      <c r="H39" s="183">
        <v>0.05</v>
      </c>
      <c r="I39" s="178">
        <v>0.15</v>
      </c>
      <c r="J39" s="183">
        <v>1</v>
      </c>
      <c r="K39" s="186">
        <v>11700</v>
      </c>
      <c r="L39" s="29"/>
      <c r="M39" s="29"/>
      <c r="N39" s="32"/>
      <c r="O39" s="32"/>
      <c r="P39" s="29"/>
    </row>
    <row r="40" spans="2:17" x14ac:dyDescent="0.3">
      <c r="B40" s="176" t="s">
        <v>71</v>
      </c>
      <c r="C40" s="178">
        <v>0.06</v>
      </c>
      <c r="D40" s="178">
        <v>0.42</v>
      </c>
      <c r="E40" s="183">
        <v>0</v>
      </c>
      <c r="F40" s="178">
        <v>0.21</v>
      </c>
      <c r="G40" s="178">
        <v>0.26</v>
      </c>
      <c r="H40" s="183">
        <v>0.01</v>
      </c>
      <c r="I40" s="178">
        <v>0.04</v>
      </c>
      <c r="J40" s="183">
        <v>1</v>
      </c>
      <c r="K40" s="186">
        <v>5700</v>
      </c>
      <c r="L40" s="29"/>
      <c r="M40" s="29"/>
      <c r="N40" s="32"/>
      <c r="O40" s="32"/>
      <c r="P40" s="29"/>
    </row>
    <row r="41" spans="2:17" x14ac:dyDescent="0.3">
      <c r="B41" s="176" t="s">
        <v>72</v>
      </c>
      <c r="C41" s="178">
        <v>0.04</v>
      </c>
      <c r="D41" s="178">
        <v>0.8</v>
      </c>
      <c r="E41" s="183">
        <v>0</v>
      </c>
      <c r="F41" s="178">
        <v>0.02</v>
      </c>
      <c r="G41" s="178">
        <v>0.11</v>
      </c>
      <c r="H41" s="183">
        <v>0.01</v>
      </c>
      <c r="I41" s="178">
        <v>0.02</v>
      </c>
      <c r="J41" s="183">
        <v>1</v>
      </c>
      <c r="K41" s="186">
        <v>28700</v>
      </c>
      <c r="L41" s="29"/>
      <c r="M41" s="29"/>
      <c r="N41" s="32"/>
      <c r="O41" s="32"/>
      <c r="P41" s="29"/>
    </row>
    <row r="42" spans="2:17" x14ac:dyDescent="0.3">
      <c r="B42" s="176" t="s">
        <v>73</v>
      </c>
      <c r="C42" s="178">
        <v>0.01</v>
      </c>
      <c r="D42" s="178">
        <v>0.85</v>
      </c>
      <c r="E42" s="183">
        <v>0</v>
      </c>
      <c r="F42" s="178">
        <v>0.05</v>
      </c>
      <c r="G42" s="178">
        <v>0.08</v>
      </c>
      <c r="H42" s="183">
        <v>0</v>
      </c>
      <c r="I42" s="178">
        <v>0.01</v>
      </c>
      <c r="J42" s="183">
        <v>1</v>
      </c>
      <c r="K42" s="186">
        <v>34400</v>
      </c>
      <c r="L42" s="29"/>
      <c r="M42" s="29"/>
      <c r="N42" s="32"/>
      <c r="O42" s="32"/>
      <c r="P42" s="29"/>
    </row>
    <row r="43" spans="2:17" x14ac:dyDescent="0.3">
      <c r="B43" s="176" t="s">
        <v>78</v>
      </c>
      <c r="C43" s="178">
        <v>0.04</v>
      </c>
      <c r="D43" s="178">
        <v>0.84</v>
      </c>
      <c r="E43" s="183">
        <v>0</v>
      </c>
      <c r="F43" s="178">
        <v>0.04</v>
      </c>
      <c r="G43" s="178">
        <v>0.06</v>
      </c>
      <c r="H43" s="183">
        <v>0</v>
      </c>
      <c r="I43" s="178">
        <v>0.02</v>
      </c>
      <c r="J43" s="183">
        <v>1</v>
      </c>
      <c r="K43" s="186">
        <v>6800</v>
      </c>
      <c r="L43" s="29"/>
      <c r="M43" s="29"/>
      <c r="N43" s="32"/>
      <c r="O43" s="32"/>
      <c r="P43" s="29"/>
    </row>
    <row r="44" spans="2:17" x14ac:dyDescent="0.3">
      <c r="B44" s="176" t="s">
        <v>74</v>
      </c>
      <c r="C44" s="178">
        <v>0.01</v>
      </c>
      <c r="D44" s="178">
        <v>0.83</v>
      </c>
      <c r="E44" s="183">
        <v>0</v>
      </c>
      <c r="F44" s="178">
        <v>0.03</v>
      </c>
      <c r="G44" s="178">
        <v>0.12</v>
      </c>
      <c r="H44" s="183">
        <v>0</v>
      </c>
      <c r="I44" s="178">
        <v>0.01</v>
      </c>
      <c r="J44" s="183">
        <v>1</v>
      </c>
      <c r="K44" s="186">
        <v>20400</v>
      </c>
      <c r="L44" s="29"/>
      <c r="M44" s="29"/>
      <c r="N44" s="32"/>
      <c r="O44" s="32"/>
      <c r="P44" s="29"/>
    </row>
    <row r="45" spans="2:17" x14ac:dyDescent="0.3">
      <c r="B45" s="176" t="s">
        <v>75</v>
      </c>
      <c r="C45" s="178">
        <v>0.08</v>
      </c>
      <c r="D45" s="178">
        <v>0.68</v>
      </c>
      <c r="E45" s="183">
        <v>0</v>
      </c>
      <c r="F45" s="178">
        <v>0.03</v>
      </c>
      <c r="G45" s="178">
        <v>0.11</v>
      </c>
      <c r="H45" s="183">
        <v>0.03</v>
      </c>
      <c r="I45" s="178">
        <v>7.0000000000000007E-2</v>
      </c>
      <c r="J45" s="183">
        <v>1</v>
      </c>
      <c r="K45" s="186">
        <v>10900</v>
      </c>
      <c r="L45" s="29"/>
      <c r="M45" s="29"/>
      <c r="N45" s="32"/>
      <c r="O45" s="32"/>
      <c r="P45" s="29"/>
    </row>
    <row r="46" spans="2:17" x14ac:dyDescent="0.3">
      <c r="B46" s="176" t="s">
        <v>76</v>
      </c>
      <c r="C46" s="178">
        <v>7.0000000000000007E-2</v>
      </c>
      <c r="D46" s="178">
        <v>0.73</v>
      </c>
      <c r="E46" s="183">
        <v>0</v>
      </c>
      <c r="F46" s="178">
        <v>0.05</v>
      </c>
      <c r="G46" s="178">
        <v>0.11</v>
      </c>
      <c r="H46" s="183">
        <v>0.01</v>
      </c>
      <c r="I46" s="178">
        <v>0.03</v>
      </c>
      <c r="J46" s="183">
        <v>1</v>
      </c>
      <c r="K46" s="186">
        <v>27000</v>
      </c>
      <c r="L46" s="29"/>
      <c r="M46" s="29"/>
      <c r="N46" s="32"/>
      <c r="O46" s="32"/>
      <c r="P46" s="29"/>
    </row>
    <row r="47" spans="2:17" x14ac:dyDescent="0.3">
      <c r="B47" s="177" t="s">
        <v>116</v>
      </c>
      <c r="C47" s="179">
        <v>0.06</v>
      </c>
      <c r="D47" s="179">
        <v>0.71</v>
      </c>
      <c r="E47" s="184">
        <v>0</v>
      </c>
      <c r="F47" s="179">
        <v>0.06</v>
      </c>
      <c r="G47" s="179">
        <v>0.12</v>
      </c>
      <c r="H47" s="184">
        <v>0.01</v>
      </c>
      <c r="I47" s="179">
        <v>0.04</v>
      </c>
      <c r="J47" s="184">
        <v>1</v>
      </c>
      <c r="K47" s="187">
        <v>252400</v>
      </c>
      <c r="L47" s="29"/>
      <c r="M47" s="29"/>
      <c r="N47" s="29"/>
      <c r="O47" s="32"/>
      <c r="P47" s="32"/>
      <c r="Q47" s="33"/>
    </row>
    <row r="48" spans="2:17" x14ac:dyDescent="0.3">
      <c r="B48" s="21" t="s">
        <v>117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2:16" x14ac:dyDescent="0.3">
      <c r="B49" s="21" t="s">
        <v>119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2:16" x14ac:dyDescent="0.3">
      <c r="B50" s="21" t="s">
        <v>120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</row>
  </sheetData>
  <hyperlinks>
    <hyperlink ref="A1" location="Sommaire!A1" display="Retour sommaire" xr:uid="{CB5B9F71-0401-4531-96FC-3C3A9FDDA2DE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8054D-8D05-4A3F-924E-9A9A047639A3}">
  <sheetPr>
    <tabColor rgb="FF00B050"/>
  </sheetPr>
  <dimension ref="A1:J22"/>
  <sheetViews>
    <sheetView workbookViewId="0">
      <selection activeCell="F10" sqref="F10"/>
    </sheetView>
  </sheetViews>
  <sheetFormatPr baseColWidth="10" defaultRowHeight="15" x14ac:dyDescent="0.25"/>
  <cols>
    <col min="2" max="2" width="43.5703125" customWidth="1"/>
  </cols>
  <sheetData>
    <row r="1" spans="1:10" x14ac:dyDescent="0.25">
      <c r="A1" s="22" t="s">
        <v>179</v>
      </c>
      <c r="B1" s="26"/>
      <c r="C1" s="26"/>
      <c r="D1" s="26"/>
      <c r="E1" s="26"/>
      <c r="F1" s="26"/>
    </row>
    <row r="2" spans="1:10" x14ac:dyDescent="0.25">
      <c r="A2" s="26"/>
      <c r="B2" s="26"/>
      <c r="C2" s="26"/>
      <c r="D2" s="26"/>
      <c r="E2" s="26"/>
      <c r="F2" s="26"/>
    </row>
    <row r="3" spans="1:10" x14ac:dyDescent="0.25">
      <c r="A3" s="26"/>
      <c r="B3" s="26"/>
      <c r="C3" s="26"/>
      <c r="D3" s="26"/>
      <c r="E3" s="26"/>
      <c r="F3" s="26"/>
    </row>
    <row r="4" spans="1:10" ht="19.5" x14ac:dyDescent="0.35">
      <c r="A4" s="26"/>
      <c r="B4" s="23" t="s">
        <v>155</v>
      </c>
      <c r="C4" s="26"/>
      <c r="D4" s="26"/>
      <c r="E4" s="27"/>
      <c r="F4" s="26"/>
    </row>
    <row r="5" spans="1:10" x14ac:dyDescent="0.25">
      <c r="A5" s="26"/>
      <c r="B5" s="24" t="s">
        <v>160</v>
      </c>
      <c r="C5" s="25"/>
      <c r="D5" s="25"/>
      <c r="E5" s="25"/>
      <c r="F5" s="25"/>
      <c r="G5" s="3"/>
      <c r="H5" s="3"/>
      <c r="I5" s="3"/>
      <c r="J5" s="3"/>
    </row>
    <row r="6" spans="1:10" x14ac:dyDescent="0.25">
      <c r="A6" s="26"/>
      <c r="B6" s="25"/>
      <c r="C6" s="25"/>
      <c r="D6" s="25"/>
      <c r="E6" s="25"/>
      <c r="F6" s="26"/>
    </row>
    <row r="7" spans="1:10" x14ac:dyDescent="0.25">
      <c r="B7" s="170"/>
      <c r="C7" s="7">
        <v>2022</v>
      </c>
      <c r="D7" s="7">
        <v>2023</v>
      </c>
      <c r="E7" s="3"/>
    </row>
    <row r="8" spans="1:10" x14ac:dyDescent="0.25">
      <c r="B8" s="171" t="s">
        <v>65</v>
      </c>
      <c r="C8" s="73">
        <v>106.54</v>
      </c>
      <c r="D8" s="172">
        <v>111.547</v>
      </c>
      <c r="E8" s="3"/>
    </row>
    <row r="9" spans="1:10" x14ac:dyDescent="0.25">
      <c r="B9" s="173" t="s">
        <v>66</v>
      </c>
      <c r="C9" s="174">
        <v>6916.665</v>
      </c>
      <c r="D9" s="174">
        <v>7528.4722999999994</v>
      </c>
      <c r="E9" s="3"/>
    </row>
    <row r="10" spans="1:10" x14ac:dyDescent="0.25">
      <c r="B10" s="173" t="s">
        <v>67</v>
      </c>
      <c r="C10" s="174">
        <v>728.17678923000005</v>
      </c>
      <c r="D10" s="174">
        <v>689.99691473999997</v>
      </c>
      <c r="E10" s="3"/>
    </row>
    <row r="11" spans="1:10" x14ac:dyDescent="0.25">
      <c r="B11" s="175" t="s">
        <v>135</v>
      </c>
      <c r="C11" s="34">
        <f>+C10*1000/C8</f>
        <v>6834.7736927914402</v>
      </c>
      <c r="D11" s="34">
        <f>+D10*1000/D8</f>
        <v>6185.7057091629531</v>
      </c>
      <c r="E11" s="3"/>
    </row>
    <row r="12" spans="1:10" x14ac:dyDescent="0.25">
      <c r="B12" s="211" t="s">
        <v>136</v>
      </c>
      <c r="C12" s="211"/>
      <c r="D12" s="211"/>
      <c r="E12" s="25"/>
    </row>
    <row r="13" spans="1:10" x14ac:dyDescent="0.25">
      <c r="B13" s="212" t="s">
        <v>94</v>
      </c>
      <c r="C13" s="212"/>
      <c r="D13" s="212"/>
      <c r="E13" s="25"/>
    </row>
    <row r="14" spans="1:10" x14ac:dyDescent="0.25">
      <c r="B14" s="212" t="s">
        <v>95</v>
      </c>
      <c r="C14" s="212"/>
      <c r="D14" s="212"/>
      <c r="E14" s="25"/>
    </row>
    <row r="15" spans="1:10" x14ac:dyDescent="0.25">
      <c r="B15" s="25"/>
      <c r="C15" s="25"/>
      <c r="D15" s="25"/>
      <c r="E15" s="25"/>
    </row>
    <row r="16" spans="1:10" x14ac:dyDescent="0.25">
      <c r="A16" s="26"/>
      <c r="B16" s="26"/>
      <c r="C16" s="26"/>
      <c r="E16" s="3"/>
    </row>
    <row r="17" spans="1:3" x14ac:dyDescent="0.25">
      <c r="A17" s="26"/>
      <c r="B17" s="26"/>
      <c r="C17" s="26"/>
    </row>
    <row r="18" spans="1:3" x14ac:dyDescent="0.25">
      <c r="A18" s="26"/>
      <c r="B18" s="24"/>
      <c r="C18" s="26"/>
    </row>
    <row r="19" spans="1:3" x14ac:dyDescent="0.25">
      <c r="A19" s="26"/>
      <c r="B19" s="26"/>
      <c r="C19" s="26"/>
    </row>
    <row r="20" spans="1:3" x14ac:dyDescent="0.25">
      <c r="A20" s="26"/>
      <c r="B20" s="26"/>
      <c r="C20" s="26"/>
    </row>
    <row r="21" spans="1:3" x14ac:dyDescent="0.25">
      <c r="A21" s="26"/>
      <c r="B21" s="26"/>
      <c r="C21" s="26"/>
    </row>
    <row r="22" spans="1:3" x14ac:dyDescent="0.25">
      <c r="A22" s="26"/>
      <c r="B22" s="26"/>
      <c r="C22" s="26"/>
    </row>
  </sheetData>
  <mergeCells count="3">
    <mergeCell ref="B12:D12"/>
    <mergeCell ref="B13:D13"/>
    <mergeCell ref="B14:D14"/>
  </mergeCells>
  <hyperlinks>
    <hyperlink ref="A1" location="Sommaire!A1" display="Retour sommaire" xr:uid="{C3769DDC-281B-464A-A57B-F0422EBC0782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O21"/>
  <sheetViews>
    <sheetView topLeftCell="A4" workbookViewId="0">
      <selection activeCell="B6" sqref="B6"/>
    </sheetView>
  </sheetViews>
  <sheetFormatPr baseColWidth="10" defaultColWidth="11.42578125" defaultRowHeight="15" x14ac:dyDescent="0.25"/>
  <cols>
    <col min="1" max="1" width="11.42578125" style="61"/>
    <col min="2" max="2" width="18" style="61" customWidth="1"/>
    <col min="3" max="3" width="16.28515625" style="61" customWidth="1"/>
    <col min="4" max="4" width="11.42578125" style="61"/>
    <col min="5" max="10" width="15.42578125" style="61" bestFit="1" customWidth="1"/>
    <col min="11" max="16384" width="11.42578125" style="61"/>
  </cols>
  <sheetData>
    <row r="1" spans="1:15" x14ac:dyDescent="0.25">
      <c r="A1" s="60" t="s">
        <v>179</v>
      </c>
    </row>
    <row r="4" spans="1:15" ht="18.75" x14ac:dyDescent="0.3">
      <c r="B4" s="23" t="s">
        <v>155</v>
      </c>
    </row>
    <row r="5" spans="1:15" x14ac:dyDescent="0.25">
      <c r="B5" s="36" t="s">
        <v>191</v>
      </c>
      <c r="J5" s="36"/>
      <c r="L5" s="96"/>
    </row>
    <row r="6" spans="1:15" x14ac:dyDescent="0.25">
      <c r="B6" s="61" t="s">
        <v>162</v>
      </c>
    </row>
    <row r="7" spans="1:15" ht="30" x14ac:dyDescent="0.25">
      <c r="B7" s="8" t="s">
        <v>178</v>
      </c>
      <c r="C7" s="8" t="s">
        <v>22</v>
      </c>
      <c r="D7" s="8" t="s">
        <v>24</v>
      </c>
      <c r="E7" s="8" t="s">
        <v>15</v>
      </c>
      <c r="F7" s="8" t="s">
        <v>16</v>
      </c>
      <c r="G7" s="8" t="s">
        <v>14</v>
      </c>
      <c r="H7" s="8" t="s">
        <v>17</v>
      </c>
      <c r="I7" s="8" t="s">
        <v>18</v>
      </c>
      <c r="J7" s="8" t="s">
        <v>143</v>
      </c>
    </row>
    <row r="8" spans="1:15" x14ac:dyDescent="0.25">
      <c r="B8" s="214" t="s">
        <v>23</v>
      </c>
      <c r="C8" s="97">
        <v>2022</v>
      </c>
      <c r="D8" s="98">
        <v>2092.8070277247725</v>
      </c>
      <c r="E8" s="98">
        <v>902.69076566767683</v>
      </c>
      <c r="F8" s="98">
        <v>132.28553021289332</v>
      </c>
      <c r="G8" s="98">
        <v>1440.7270067721781</v>
      </c>
      <c r="H8" s="98">
        <v>633.74922662476149</v>
      </c>
      <c r="I8" s="98">
        <v>95.233733228570358</v>
      </c>
      <c r="J8" s="98">
        <f>SUM(D8:I8)</f>
        <v>5297.4932902308528</v>
      </c>
      <c r="K8" s="99"/>
      <c r="L8" s="99"/>
      <c r="M8" s="99"/>
      <c r="N8" s="99"/>
      <c r="O8" s="99"/>
    </row>
    <row r="9" spans="1:15" x14ac:dyDescent="0.25">
      <c r="B9" s="215"/>
      <c r="C9" s="100">
        <v>2023</v>
      </c>
      <c r="D9" s="90">
        <v>2518.0443623331448</v>
      </c>
      <c r="E9" s="90">
        <v>1150.5181723315159</v>
      </c>
      <c r="F9" s="90">
        <v>483.90040687256243</v>
      </c>
      <c r="G9" s="90">
        <v>1519.3038875207221</v>
      </c>
      <c r="H9" s="90">
        <v>665.40070881684983</v>
      </c>
      <c r="I9" s="90">
        <v>201.2149071935759</v>
      </c>
      <c r="J9" s="90">
        <f t="shared" ref="J9:J17" si="0">SUM(D9:I9)</f>
        <v>6538.3824450683705</v>
      </c>
      <c r="K9" s="99"/>
      <c r="L9" s="99"/>
      <c r="M9" s="99"/>
      <c r="N9" s="101"/>
      <c r="O9" s="99"/>
    </row>
    <row r="10" spans="1:15" x14ac:dyDescent="0.25">
      <c r="B10" s="214" t="s">
        <v>7</v>
      </c>
      <c r="C10" s="97">
        <v>2022</v>
      </c>
      <c r="D10" s="98">
        <v>8252.972429764066</v>
      </c>
      <c r="E10" s="98">
        <v>2683.3217322686028</v>
      </c>
      <c r="F10" s="98">
        <v>304.4070386932849</v>
      </c>
      <c r="G10" s="98">
        <v>5693.2124894373865</v>
      </c>
      <c r="H10" s="98">
        <v>2926.5349080217784</v>
      </c>
      <c r="I10" s="98">
        <v>406.96347716878398</v>
      </c>
      <c r="J10" s="98">
        <f t="shared" si="0"/>
        <v>20267.412075353903</v>
      </c>
      <c r="K10" s="99"/>
      <c r="L10" s="99"/>
      <c r="M10" s="99"/>
      <c r="N10" s="99"/>
    </row>
    <row r="11" spans="1:15" x14ac:dyDescent="0.25">
      <c r="B11" s="215"/>
      <c r="C11" s="100">
        <v>2023</v>
      </c>
      <c r="D11" s="90">
        <v>8707.7499667984666</v>
      </c>
      <c r="E11" s="90">
        <v>2737.6243601159035</v>
      </c>
      <c r="F11" s="90">
        <v>426.40991744891488</v>
      </c>
      <c r="G11" s="90">
        <v>4998.7959291901843</v>
      </c>
      <c r="H11" s="90">
        <v>2730.2411448492348</v>
      </c>
      <c r="I11" s="90">
        <v>516.78527089432851</v>
      </c>
      <c r="J11" s="90">
        <f t="shared" si="0"/>
        <v>20117.606589297033</v>
      </c>
      <c r="K11" s="99"/>
      <c r="L11" s="99"/>
      <c r="M11" s="99"/>
      <c r="N11" s="99"/>
    </row>
    <row r="12" spans="1:15" x14ac:dyDescent="0.25">
      <c r="B12" s="214" t="s">
        <v>5</v>
      </c>
      <c r="C12" s="97">
        <v>2022</v>
      </c>
      <c r="D12" s="98">
        <v>13749.18870726907</v>
      </c>
      <c r="E12" s="98">
        <v>3222.5962122962392</v>
      </c>
      <c r="F12" s="98">
        <v>349.93581504299834</v>
      </c>
      <c r="G12" s="98">
        <v>9489.7316797159128</v>
      </c>
      <c r="H12" s="98">
        <v>4328.1224374278017</v>
      </c>
      <c r="I12" s="98">
        <v>726.18306486116455</v>
      </c>
      <c r="J12" s="98">
        <f t="shared" si="0"/>
        <v>31865.757916613191</v>
      </c>
      <c r="K12" s="99"/>
      <c r="L12" s="99"/>
      <c r="M12" s="99"/>
      <c r="N12" s="99"/>
    </row>
    <row r="13" spans="1:15" x14ac:dyDescent="0.25">
      <c r="B13" s="215"/>
      <c r="C13" s="100">
        <v>2023</v>
      </c>
      <c r="D13" s="90">
        <v>14518.006431073114</v>
      </c>
      <c r="E13" s="90">
        <v>3217.4371182753594</v>
      </c>
      <c r="F13" s="90">
        <v>465.04890012834738</v>
      </c>
      <c r="G13" s="90">
        <v>8181.8295074941807</v>
      </c>
      <c r="H13" s="90">
        <v>4201.5721775544389</v>
      </c>
      <c r="I13" s="90">
        <v>852.30474210881243</v>
      </c>
      <c r="J13" s="90">
        <f t="shared" si="0"/>
        <v>31436.198876634255</v>
      </c>
      <c r="K13" s="99"/>
      <c r="L13" s="99"/>
      <c r="M13" s="99"/>
      <c r="N13" s="99"/>
    </row>
    <row r="14" spans="1:15" x14ac:dyDescent="0.25">
      <c r="B14" s="214" t="s">
        <v>6</v>
      </c>
      <c r="C14" s="97">
        <v>2022</v>
      </c>
      <c r="D14" s="98">
        <v>19392.005108948673</v>
      </c>
      <c r="E14" s="98">
        <v>3590.3057935508486</v>
      </c>
      <c r="F14" s="98">
        <v>366.86776340393055</v>
      </c>
      <c r="G14" s="98">
        <v>13387.314509444763</v>
      </c>
      <c r="H14" s="98">
        <v>5367.2449555428357</v>
      </c>
      <c r="I14" s="98">
        <v>1102.9168456401451</v>
      </c>
      <c r="J14" s="98">
        <f t="shared" si="0"/>
        <v>43206.654976531201</v>
      </c>
      <c r="K14" s="99"/>
      <c r="L14" s="99"/>
      <c r="M14" s="99"/>
      <c r="N14" s="99"/>
    </row>
    <row r="15" spans="1:15" x14ac:dyDescent="0.25">
      <c r="B15" s="215"/>
      <c r="C15" s="100">
        <v>2023</v>
      </c>
      <c r="D15" s="90">
        <v>20425.365297910266</v>
      </c>
      <c r="E15" s="90">
        <v>3557.3766313953047</v>
      </c>
      <c r="F15" s="90">
        <v>490.98130883301098</v>
      </c>
      <c r="G15" s="90">
        <v>11497.552026775895</v>
      </c>
      <c r="H15" s="90">
        <v>5254.7686646186521</v>
      </c>
      <c r="I15" s="90">
        <v>1238.4303333712596</v>
      </c>
      <c r="J15" s="90">
        <f t="shared" si="0"/>
        <v>42464.47426290439</v>
      </c>
      <c r="K15" s="99"/>
      <c r="L15" s="99"/>
      <c r="M15" s="99"/>
      <c r="N15" s="99"/>
    </row>
    <row r="16" spans="1:15" x14ac:dyDescent="0.25">
      <c r="B16" s="214" t="s">
        <v>8</v>
      </c>
      <c r="C16" s="97">
        <v>2022</v>
      </c>
      <c r="D16" s="98">
        <v>30939.981389873919</v>
      </c>
      <c r="E16" s="98">
        <v>4050.1865921329127</v>
      </c>
      <c r="F16" s="98">
        <v>386.93444214604671</v>
      </c>
      <c r="G16" s="98">
        <v>21358.949908064093</v>
      </c>
      <c r="H16" s="98">
        <v>7313.6665924612562</v>
      </c>
      <c r="I16" s="98">
        <v>1854.1057213685317</v>
      </c>
      <c r="J16" s="98">
        <f t="shared" si="0"/>
        <v>65903.824646046764</v>
      </c>
      <c r="K16" s="99"/>
      <c r="L16" s="99"/>
      <c r="M16" s="99"/>
      <c r="N16" s="99"/>
    </row>
    <row r="17" spans="2:14" x14ac:dyDescent="0.25">
      <c r="B17" s="215"/>
      <c r="C17" s="100">
        <v>2023</v>
      </c>
      <c r="D17" s="90">
        <v>32696.345696638444</v>
      </c>
      <c r="E17" s="90">
        <v>4000.3065528244661</v>
      </c>
      <c r="F17" s="90">
        <v>520.970712751169</v>
      </c>
      <c r="G17" s="90">
        <v>18529.494929546316</v>
      </c>
      <c r="H17" s="90">
        <v>7181.2797270314668</v>
      </c>
      <c r="I17" s="90">
        <v>1944.468951093138</v>
      </c>
      <c r="J17" s="90">
        <f t="shared" si="0"/>
        <v>64872.866569885002</v>
      </c>
      <c r="K17" s="99"/>
      <c r="L17" s="99"/>
      <c r="M17" s="99"/>
      <c r="N17" s="99"/>
    </row>
    <row r="19" spans="2:14" ht="32.25" customHeight="1" x14ac:dyDescent="0.25">
      <c r="B19" s="213" t="s">
        <v>144</v>
      </c>
      <c r="C19" s="213"/>
      <c r="D19" s="213"/>
      <c r="E19" s="213"/>
      <c r="F19" s="213"/>
      <c r="G19" s="213"/>
      <c r="H19" s="213"/>
      <c r="I19" s="213"/>
      <c r="J19" s="213"/>
    </row>
    <row r="20" spans="2:14" x14ac:dyDescent="0.25">
      <c r="B20" s="65" t="s">
        <v>94</v>
      </c>
    </row>
    <row r="21" spans="2:14" x14ac:dyDescent="0.25">
      <c r="B21" s="65" t="s">
        <v>95</v>
      </c>
    </row>
  </sheetData>
  <mergeCells count="6">
    <mergeCell ref="B19:J19"/>
    <mergeCell ref="B8:B9"/>
    <mergeCell ref="B12:B13"/>
    <mergeCell ref="B14:B15"/>
    <mergeCell ref="B10:B11"/>
    <mergeCell ref="B16:B17"/>
  </mergeCells>
  <phoneticPr fontId="5" type="noConversion"/>
  <hyperlinks>
    <hyperlink ref="A1" location="Sommaire!A1" display="Retour sommaire" xr:uid="{6DCCDF2A-ECE9-4E8B-9ABD-96DB9604BD05}"/>
  </hyperlinks>
  <pageMargins left="0.7" right="0.7" top="0.75" bottom="0.75" header="0.3" footer="0.3"/>
  <pageSetup paperSize="9" orientation="portrait" horizontalDpi="300" verticalDpi="300" r:id="rId1"/>
  <ignoredErrors>
    <ignoredError sqref="J8:J9 J10:J17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Q33"/>
  <sheetViews>
    <sheetView workbookViewId="0">
      <selection activeCell="A13" sqref="A13"/>
    </sheetView>
  </sheetViews>
  <sheetFormatPr baseColWidth="10" defaultColWidth="11.42578125" defaultRowHeight="15" x14ac:dyDescent="0.25"/>
  <cols>
    <col min="1" max="1" width="11.42578125" style="61"/>
    <col min="2" max="2" width="24.28515625" style="61" bestFit="1" customWidth="1"/>
    <col min="3" max="3" width="13" style="61" bestFit="1" customWidth="1"/>
    <col min="4" max="4" width="15.5703125" style="61" bestFit="1" customWidth="1"/>
    <col min="5" max="5" width="12.5703125" style="61" bestFit="1" customWidth="1"/>
    <col min="6" max="6" width="13.5703125" style="61" bestFit="1" customWidth="1"/>
    <col min="7" max="10" width="12.5703125" style="61" bestFit="1" customWidth="1"/>
    <col min="11" max="11" width="13.5703125" style="61" bestFit="1" customWidth="1"/>
    <col min="12" max="12" width="12.5703125" style="61" bestFit="1" customWidth="1"/>
    <col min="13" max="13" width="15.5703125" style="61" bestFit="1" customWidth="1"/>
    <col min="14" max="14" width="5.42578125" style="61" bestFit="1" customWidth="1"/>
    <col min="15" max="15" width="25.85546875" style="61" customWidth="1"/>
    <col min="16" max="16" width="11.5703125" style="61" bestFit="1" customWidth="1"/>
    <col min="17" max="18" width="12.5703125" style="61" bestFit="1" customWidth="1"/>
    <col min="19" max="16384" width="11.42578125" style="61"/>
  </cols>
  <sheetData>
    <row r="1" spans="1:17" x14ac:dyDescent="0.25">
      <c r="A1" s="60" t="s">
        <v>179</v>
      </c>
    </row>
    <row r="4" spans="1:17" ht="18.75" x14ac:dyDescent="0.3">
      <c r="B4" s="23" t="s">
        <v>155</v>
      </c>
      <c r="F4" s="35"/>
    </row>
    <row r="5" spans="1:17" x14ac:dyDescent="0.25">
      <c r="B5" s="36" t="s">
        <v>193</v>
      </c>
    </row>
    <row r="6" spans="1:17" x14ac:dyDescent="0.25">
      <c r="B6" s="61" t="s">
        <v>162</v>
      </c>
      <c r="O6" s="36"/>
    </row>
    <row r="7" spans="1:17" ht="45" x14ac:dyDescent="0.25">
      <c r="B7" s="8" t="s">
        <v>12</v>
      </c>
      <c r="C7" s="8" t="s">
        <v>22</v>
      </c>
      <c r="D7" s="8" t="s">
        <v>24</v>
      </c>
      <c r="E7" s="8" t="s">
        <v>15</v>
      </c>
      <c r="F7" s="8" t="s">
        <v>16</v>
      </c>
      <c r="G7" s="8" t="s">
        <v>14</v>
      </c>
      <c r="H7" s="8" t="s">
        <v>17</v>
      </c>
      <c r="I7" s="8" t="s">
        <v>18</v>
      </c>
      <c r="J7" s="8" t="s">
        <v>19</v>
      </c>
      <c r="K7" s="8" t="s">
        <v>20</v>
      </c>
      <c r="L7" s="8" t="s">
        <v>77</v>
      </c>
      <c r="M7" s="8" t="s">
        <v>80</v>
      </c>
      <c r="N7" s="83"/>
      <c r="O7" s="216" t="s">
        <v>161</v>
      </c>
      <c r="P7" s="216"/>
    </row>
    <row r="8" spans="1:17" x14ac:dyDescent="0.25">
      <c r="B8" s="218" t="s">
        <v>68</v>
      </c>
      <c r="C8" s="84" t="s">
        <v>0</v>
      </c>
      <c r="D8" s="85">
        <v>13424.608534425473</v>
      </c>
      <c r="E8" s="85">
        <v>2256.0364476057448</v>
      </c>
      <c r="F8" s="85">
        <v>213.71817301563621</v>
      </c>
      <c r="G8" s="85">
        <v>9240.1925226813491</v>
      </c>
      <c r="H8" s="85">
        <v>398.13679572546414</v>
      </c>
      <c r="I8" s="85">
        <v>912.35057608592467</v>
      </c>
      <c r="J8" s="85">
        <v>347.28598380775441</v>
      </c>
      <c r="K8" s="85">
        <v>1163.573262181478</v>
      </c>
      <c r="L8" s="85">
        <v>1512.8595984485823</v>
      </c>
      <c r="M8" s="85">
        <v>29468.761893977411</v>
      </c>
      <c r="N8" s="86"/>
      <c r="O8" s="87" t="s">
        <v>68</v>
      </c>
      <c r="P8" s="88">
        <v>73740</v>
      </c>
      <c r="Q8" s="19"/>
    </row>
    <row r="9" spans="1:17" x14ac:dyDescent="0.25">
      <c r="B9" s="218"/>
      <c r="C9" s="89" t="s">
        <v>1</v>
      </c>
      <c r="D9" s="90">
        <v>14276.098493334599</v>
      </c>
      <c r="E9" s="90">
        <v>2262.1318796023811</v>
      </c>
      <c r="F9" s="90">
        <v>247.80157637071295</v>
      </c>
      <c r="G9" s="90">
        <v>7521.7820263361318</v>
      </c>
      <c r="H9" s="90">
        <v>370.30678935163212</v>
      </c>
      <c r="I9" s="90">
        <v>977.67999213441999</v>
      </c>
      <c r="J9" s="90">
        <v>347.25078262520515</v>
      </c>
      <c r="K9" s="90">
        <v>1808.8947253149622</v>
      </c>
      <c r="L9" s="90">
        <v>1353.5404905138394</v>
      </c>
      <c r="M9" s="90">
        <v>29165.486755583883</v>
      </c>
      <c r="N9" s="86"/>
      <c r="O9" s="91" t="s">
        <v>69</v>
      </c>
      <c r="P9" s="92">
        <v>3340</v>
      </c>
      <c r="Q9" s="19"/>
    </row>
    <row r="10" spans="1:17" x14ac:dyDescent="0.25">
      <c r="B10" s="218" t="s">
        <v>69</v>
      </c>
      <c r="C10" s="84" t="s">
        <v>0</v>
      </c>
      <c r="D10" s="85">
        <v>3921.186617691154</v>
      </c>
      <c r="E10" s="85">
        <v>1203.1984527736131</v>
      </c>
      <c r="F10" s="85">
        <v>164.47764017991005</v>
      </c>
      <c r="G10" s="85">
        <v>2665.1145127436284</v>
      </c>
      <c r="H10" s="85">
        <v>219.84205097451274</v>
      </c>
      <c r="I10" s="85">
        <v>292.7741859070465</v>
      </c>
      <c r="J10" s="85">
        <v>331.0584227886057</v>
      </c>
      <c r="K10" s="85">
        <v>174.48475862068966</v>
      </c>
      <c r="L10" s="85">
        <v>1247.8241049475264</v>
      </c>
      <c r="M10" s="85">
        <v>10219.960746626688</v>
      </c>
      <c r="N10" s="86"/>
      <c r="O10" s="91" t="s">
        <v>70</v>
      </c>
      <c r="P10" s="92">
        <v>16250</v>
      </c>
      <c r="Q10" s="19"/>
    </row>
    <row r="11" spans="1:17" x14ac:dyDescent="0.25">
      <c r="B11" s="218"/>
      <c r="C11" s="89" t="s">
        <v>1</v>
      </c>
      <c r="D11" s="90">
        <v>4205.0266926536733</v>
      </c>
      <c r="E11" s="90">
        <v>1255.7762068965519</v>
      </c>
      <c r="F11" s="90">
        <v>480.9530884557721</v>
      </c>
      <c r="G11" s="90">
        <v>2499.8443748125942</v>
      </c>
      <c r="H11" s="90">
        <v>221.43755622188905</v>
      </c>
      <c r="I11" s="90">
        <v>704.45752323838076</v>
      </c>
      <c r="J11" s="90">
        <v>321.40116041979013</v>
      </c>
      <c r="K11" s="90">
        <v>403.79952923538229</v>
      </c>
      <c r="L11" s="90">
        <v>1214.2108275862067</v>
      </c>
      <c r="M11" s="90">
        <v>11306.90695952024</v>
      </c>
      <c r="N11" s="86"/>
      <c r="O11" s="91" t="s">
        <v>71</v>
      </c>
      <c r="P11" s="92">
        <v>6720</v>
      </c>
      <c r="Q11" s="19"/>
    </row>
    <row r="12" spans="1:17" x14ac:dyDescent="0.25">
      <c r="B12" s="218" t="s">
        <v>70</v>
      </c>
      <c r="C12" s="84" t="s">
        <v>0</v>
      </c>
      <c r="D12" s="85">
        <v>2384.7491560999629</v>
      </c>
      <c r="E12" s="85">
        <v>777.90254401083348</v>
      </c>
      <c r="F12" s="85">
        <v>71.594234888587962</v>
      </c>
      <c r="G12" s="85">
        <v>1635.9548848947431</v>
      </c>
      <c r="H12" s="85">
        <v>128.47839591284009</v>
      </c>
      <c r="I12" s="85">
        <v>184.09863658746769</v>
      </c>
      <c r="J12" s="85">
        <v>300.15004185645699</v>
      </c>
      <c r="K12" s="85">
        <v>2550.2984943986216</v>
      </c>
      <c r="L12" s="85">
        <v>1627.9909479256432</v>
      </c>
      <c r="M12" s="85">
        <v>9661.2173365751569</v>
      </c>
      <c r="N12" s="86"/>
      <c r="O12" s="91" t="s">
        <v>72</v>
      </c>
      <c r="P12" s="92">
        <v>29090</v>
      </c>
      <c r="Q12" s="19"/>
    </row>
    <row r="13" spans="1:17" x14ac:dyDescent="0.25">
      <c r="B13" s="218"/>
      <c r="C13" s="89" t="s">
        <v>1</v>
      </c>
      <c r="D13" s="90">
        <v>2610.520461064943</v>
      </c>
      <c r="E13" s="90">
        <v>1354.9382394582949</v>
      </c>
      <c r="F13" s="90">
        <v>208.0373998153278</v>
      </c>
      <c r="G13" s="90">
        <v>2260.922052939366</v>
      </c>
      <c r="H13" s="90">
        <v>115.60841920590951</v>
      </c>
      <c r="I13" s="90">
        <v>196.39763373345644</v>
      </c>
      <c r="J13" s="90">
        <v>304.03689196675896</v>
      </c>
      <c r="K13" s="90">
        <v>4224.2877420744844</v>
      </c>
      <c r="L13" s="90">
        <v>1459.1734829178208</v>
      </c>
      <c r="M13" s="90">
        <v>12733.922323176361</v>
      </c>
      <c r="N13" s="86"/>
      <c r="O13" s="91" t="s">
        <v>73</v>
      </c>
      <c r="P13" s="92">
        <v>35040</v>
      </c>
      <c r="Q13" s="19"/>
    </row>
    <row r="14" spans="1:17" x14ac:dyDescent="0.25">
      <c r="B14" s="218" t="s">
        <v>71</v>
      </c>
      <c r="C14" s="84" t="s">
        <v>0</v>
      </c>
      <c r="D14" s="85">
        <v>4350.2078859609946</v>
      </c>
      <c r="E14" s="85">
        <v>1290.1243948191157</v>
      </c>
      <c r="F14" s="85">
        <v>141.77883281226738</v>
      </c>
      <c r="G14" s="85">
        <v>2999.2218773261875</v>
      </c>
      <c r="H14" s="85">
        <v>251.1199106744082</v>
      </c>
      <c r="I14" s="85">
        <v>1519.5133482209319</v>
      </c>
      <c r="J14" s="85">
        <v>1086.2212669346434</v>
      </c>
      <c r="K14" s="85">
        <v>377.45696739615903</v>
      </c>
      <c r="L14" s="85">
        <v>2351.857565877624</v>
      </c>
      <c r="M14" s="85">
        <v>14367.502050022331</v>
      </c>
      <c r="N14" s="86"/>
      <c r="O14" s="91" t="s">
        <v>78</v>
      </c>
      <c r="P14" s="92">
        <v>6900</v>
      </c>
      <c r="Q14" s="19"/>
    </row>
    <row r="15" spans="1:17" x14ac:dyDescent="0.25">
      <c r="B15" s="218"/>
      <c r="C15" s="89" t="s">
        <v>1</v>
      </c>
      <c r="D15" s="90">
        <v>4659.6230991366483</v>
      </c>
      <c r="E15" s="90">
        <v>1403.6840830604347</v>
      </c>
      <c r="F15" s="90">
        <v>246.08770020839535</v>
      </c>
      <c r="G15" s="90">
        <v>2481.9833060434653</v>
      </c>
      <c r="H15" s="90">
        <v>226.57233105090799</v>
      </c>
      <c r="I15" s="90">
        <v>1614.9016686513844</v>
      </c>
      <c r="J15" s="90">
        <v>1083.6351845787437</v>
      </c>
      <c r="K15" s="90">
        <v>2049.8878535278354</v>
      </c>
      <c r="L15" s="90">
        <v>2120.3289863054483</v>
      </c>
      <c r="M15" s="90">
        <v>15886.704212563263</v>
      </c>
      <c r="N15" s="86"/>
      <c r="O15" s="91" t="s">
        <v>74</v>
      </c>
      <c r="P15" s="92">
        <v>21460</v>
      </c>
      <c r="Q15" s="19"/>
    </row>
    <row r="16" spans="1:17" x14ac:dyDescent="0.25">
      <c r="B16" s="218" t="s">
        <v>72</v>
      </c>
      <c r="C16" s="84" t="s">
        <v>0</v>
      </c>
      <c r="D16" s="85">
        <v>12949.340923843905</v>
      </c>
      <c r="E16" s="85">
        <v>3769.7847533092659</v>
      </c>
      <c r="F16" s="85">
        <v>355.73402166064983</v>
      </c>
      <c r="G16" s="85">
        <v>8951.4389537562329</v>
      </c>
      <c r="H16" s="85">
        <v>3200.5749881382158</v>
      </c>
      <c r="I16" s="85">
        <v>410.07067457452297</v>
      </c>
      <c r="J16" s="85">
        <v>7034.7862750558706</v>
      </c>
      <c r="K16" s="85">
        <v>290.92241430290528</v>
      </c>
      <c r="L16" s="85">
        <v>2048.2971597043152</v>
      </c>
      <c r="M16" s="85">
        <v>39010.950164345879</v>
      </c>
      <c r="N16" s="86"/>
      <c r="O16" s="91" t="s">
        <v>75</v>
      </c>
      <c r="P16" s="92">
        <v>11510</v>
      </c>
      <c r="Q16" s="19"/>
    </row>
    <row r="17" spans="2:17" x14ac:dyDescent="0.25">
      <c r="B17" s="218"/>
      <c r="C17" s="89" t="s">
        <v>1</v>
      </c>
      <c r="D17" s="90">
        <v>13805.838058382615</v>
      </c>
      <c r="E17" s="90">
        <v>3764.6985455920781</v>
      </c>
      <c r="F17" s="90">
        <v>433.8879793013341</v>
      </c>
      <c r="G17" s="90">
        <v>7849.1274738687935</v>
      </c>
      <c r="H17" s="90">
        <v>4278.2685868518774</v>
      </c>
      <c r="I17" s="90">
        <v>573.42961250171913</v>
      </c>
      <c r="J17" s="90">
        <v>7001.5593137120068</v>
      </c>
      <c r="K17" s="90">
        <v>625.69913595103844</v>
      </c>
      <c r="L17" s="90">
        <v>1927.4811724659608</v>
      </c>
      <c r="M17" s="90">
        <v>40259.989878627428</v>
      </c>
      <c r="N17" s="86"/>
      <c r="O17" s="93" t="s">
        <v>76</v>
      </c>
      <c r="P17" s="94">
        <v>28890</v>
      </c>
      <c r="Q17" s="19"/>
    </row>
    <row r="18" spans="2:17" x14ac:dyDescent="0.25">
      <c r="B18" s="218" t="s">
        <v>73</v>
      </c>
      <c r="C18" s="84" t="s">
        <v>0</v>
      </c>
      <c r="D18" s="85">
        <v>10984.976803299747</v>
      </c>
      <c r="E18" s="85">
        <v>2766.4636334313363</v>
      </c>
      <c r="F18" s="85">
        <v>200.59975280449859</v>
      </c>
      <c r="G18" s="85">
        <v>7606.8699631775753</v>
      </c>
      <c r="H18" s="85">
        <v>9377.8189926640589</v>
      </c>
      <c r="I18" s="85">
        <v>268.55564153797843</v>
      </c>
      <c r="J18" s="85">
        <v>8922.0979051180329</v>
      </c>
      <c r="K18" s="85">
        <v>81.214171210001993</v>
      </c>
      <c r="L18" s="85">
        <v>2044.6748728341847</v>
      </c>
      <c r="M18" s="85">
        <v>42253.271736077411</v>
      </c>
      <c r="N18" s="86"/>
      <c r="O18" s="168" t="s">
        <v>116</v>
      </c>
      <c r="P18" s="169">
        <v>257890</v>
      </c>
    </row>
    <row r="19" spans="2:17" x14ac:dyDescent="0.25">
      <c r="B19" s="218"/>
      <c r="C19" s="89" t="s">
        <v>1</v>
      </c>
      <c r="D19" s="90">
        <v>11734.981613814756</v>
      </c>
      <c r="E19" s="90">
        <v>2777.7671251605539</v>
      </c>
      <c r="F19" s="90">
        <v>219.76739603253887</v>
      </c>
      <c r="G19" s="90">
        <v>7225.765300984729</v>
      </c>
      <c r="H19" s="90">
        <v>7929.3927903525055</v>
      </c>
      <c r="I19" s="90">
        <v>376.11622149279293</v>
      </c>
      <c r="J19" s="90">
        <v>8891.9747815042101</v>
      </c>
      <c r="K19" s="90">
        <v>367.49233195376053</v>
      </c>
      <c r="L19" s="90">
        <v>1934.1772130726415</v>
      </c>
      <c r="M19" s="90">
        <v>41457.434774368485</v>
      </c>
      <c r="N19" s="86"/>
    </row>
    <row r="20" spans="2:17" x14ac:dyDescent="0.25">
      <c r="B20" s="218" t="s">
        <v>78</v>
      </c>
      <c r="C20" s="84" t="s">
        <v>0</v>
      </c>
      <c r="D20" s="85">
        <v>15139.292069315545</v>
      </c>
      <c r="E20" s="85">
        <v>3895.9218938515078</v>
      </c>
      <c r="F20" s="85">
        <v>310.29606728538283</v>
      </c>
      <c r="G20" s="85">
        <v>10472.232389791183</v>
      </c>
      <c r="H20" s="85">
        <v>8034.3537224477959</v>
      </c>
      <c r="I20" s="85">
        <v>355.62027407192579</v>
      </c>
      <c r="J20" s="85">
        <v>9963.4218982018556</v>
      </c>
      <c r="K20" s="85">
        <v>333.47905742459398</v>
      </c>
      <c r="L20" s="85">
        <v>1843.318903712297</v>
      </c>
      <c r="M20" s="85">
        <v>50347.936276102089</v>
      </c>
      <c r="N20" s="86"/>
    </row>
    <row r="21" spans="2:17" x14ac:dyDescent="0.25">
      <c r="B21" s="218"/>
      <c r="C21" s="89" t="s">
        <v>1</v>
      </c>
      <c r="D21" s="90">
        <v>16180.148690545244</v>
      </c>
      <c r="E21" s="90">
        <v>3882.1615704756382</v>
      </c>
      <c r="F21" s="90">
        <v>370.63950116009283</v>
      </c>
      <c r="G21" s="90">
        <v>9243.3998781902555</v>
      </c>
      <c r="H21" s="90">
        <v>8600.7357685614843</v>
      </c>
      <c r="I21" s="90">
        <v>520.38601653132253</v>
      </c>
      <c r="J21" s="90">
        <v>9968.2504219837574</v>
      </c>
      <c r="K21" s="90">
        <v>831.67661687935038</v>
      </c>
      <c r="L21" s="90">
        <v>1870.4882236078886</v>
      </c>
      <c r="M21" s="90">
        <v>51467.886687935039</v>
      </c>
      <c r="N21" s="86"/>
    </row>
    <row r="22" spans="2:17" x14ac:dyDescent="0.25">
      <c r="B22" s="218" t="s">
        <v>74</v>
      </c>
      <c r="C22" s="84" t="s">
        <v>0</v>
      </c>
      <c r="D22" s="85">
        <v>7777.9297096247956</v>
      </c>
      <c r="E22" s="85">
        <v>2270.7326492659054</v>
      </c>
      <c r="F22" s="85">
        <v>280.93764483803307</v>
      </c>
      <c r="G22" s="85">
        <v>5397.6214430202754</v>
      </c>
      <c r="H22" s="85">
        <v>5030.3747224423214</v>
      </c>
      <c r="I22" s="85">
        <v>486.36974038685617</v>
      </c>
      <c r="J22" s="85">
        <v>9574.7948165928683</v>
      </c>
      <c r="K22" s="85">
        <v>50.384502913073874</v>
      </c>
      <c r="L22" s="85">
        <v>1577.7136583546958</v>
      </c>
      <c r="M22" s="85">
        <v>32446.858887438822</v>
      </c>
      <c r="N22" s="86"/>
    </row>
    <row r="23" spans="2:17" x14ac:dyDescent="0.25">
      <c r="B23" s="218"/>
      <c r="C23" s="89" t="s">
        <v>1</v>
      </c>
      <c r="D23" s="90">
        <v>8287.067472967934</v>
      </c>
      <c r="E23" s="90">
        <v>2327.7070013049965</v>
      </c>
      <c r="F23" s="90">
        <v>363.2238003355705</v>
      </c>
      <c r="G23" s="90">
        <v>5545.3421257457121</v>
      </c>
      <c r="H23" s="90">
        <v>4731.9101076621919</v>
      </c>
      <c r="I23" s="90">
        <v>570.00827647278152</v>
      </c>
      <c r="J23" s="90">
        <v>9470.5541228560778</v>
      </c>
      <c r="K23" s="90">
        <v>181.73394528337062</v>
      </c>
      <c r="L23" s="90">
        <v>1490.7325484712901</v>
      </c>
      <c r="M23" s="90">
        <v>32968.279401099928</v>
      </c>
      <c r="N23" s="86"/>
    </row>
    <row r="24" spans="2:17" x14ac:dyDescent="0.25">
      <c r="B24" s="218" t="s">
        <v>75</v>
      </c>
      <c r="C24" s="84" t="s">
        <v>0</v>
      </c>
      <c r="D24" s="85">
        <v>8972.469070696543</v>
      </c>
      <c r="E24" s="85">
        <v>2548.913975160674</v>
      </c>
      <c r="F24" s="85">
        <v>312.4670062532569</v>
      </c>
      <c r="G24" s="85">
        <v>6195.365964912281</v>
      </c>
      <c r="H24" s="85">
        <v>2444.9539369463259</v>
      </c>
      <c r="I24" s="85">
        <v>315.40121504255688</v>
      </c>
      <c r="J24" s="85">
        <v>1863.2090932777489</v>
      </c>
      <c r="K24" s="85">
        <v>364.67556453013725</v>
      </c>
      <c r="L24" s="85">
        <v>1296.4253248219559</v>
      </c>
      <c r="M24" s="85">
        <v>24313.881151641479</v>
      </c>
      <c r="N24" s="86"/>
    </row>
    <row r="25" spans="2:17" x14ac:dyDescent="0.25">
      <c r="B25" s="218"/>
      <c r="C25" s="89" t="s">
        <v>1</v>
      </c>
      <c r="D25" s="90">
        <v>9660.4541309823671</v>
      </c>
      <c r="E25" s="90">
        <v>2570.8661556501347</v>
      </c>
      <c r="F25" s="90">
        <v>391.25863371840529</v>
      </c>
      <c r="G25" s="90">
        <v>5241.8307217927559</v>
      </c>
      <c r="H25" s="90">
        <v>2373.9346929557892</v>
      </c>
      <c r="I25" s="90">
        <v>406.79005906366717</v>
      </c>
      <c r="J25" s="90">
        <v>1863.3571423608096</v>
      </c>
      <c r="K25" s="90">
        <v>693.51174064101451</v>
      </c>
      <c r="L25" s="90">
        <v>1331.5657187527142</v>
      </c>
      <c r="M25" s="90">
        <v>24533.56899591766</v>
      </c>
      <c r="N25" s="86"/>
    </row>
    <row r="26" spans="2:17" x14ac:dyDescent="0.25">
      <c r="B26" s="218" t="s">
        <v>76</v>
      </c>
      <c r="C26" s="84" t="s">
        <v>0</v>
      </c>
      <c r="D26" s="85">
        <v>13293.988471655013</v>
      </c>
      <c r="E26" s="85">
        <v>2749.7190797397384</v>
      </c>
      <c r="F26" s="85">
        <v>244.91675365127708</v>
      </c>
      <c r="G26" s="85">
        <v>9167.6368249463558</v>
      </c>
      <c r="H26" s="85">
        <v>3968.9660375856579</v>
      </c>
      <c r="I26" s="85">
        <v>870.65517685332588</v>
      </c>
      <c r="J26" s="85">
        <v>3040.0419651138645</v>
      </c>
      <c r="K26" s="85">
        <v>791.25349034401609</v>
      </c>
      <c r="L26" s="85">
        <v>2231.8091157333702</v>
      </c>
      <c r="M26" s="85">
        <v>36358.986915622627</v>
      </c>
      <c r="N26" s="86"/>
    </row>
    <row r="27" spans="2:17" x14ac:dyDescent="0.25">
      <c r="B27" s="218"/>
      <c r="C27" s="89" t="s">
        <v>1</v>
      </c>
      <c r="D27" s="90">
        <v>14152.409158677972</v>
      </c>
      <c r="E27" s="90">
        <v>2753.4914085481919</v>
      </c>
      <c r="F27" s="90">
        <v>306.54169371863645</v>
      </c>
      <c r="G27" s="90">
        <v>7909.6057086001038</v>
      </c>
      <c r="H27" s="90">
        <v>3867.0572998788721</v>
      </c>
      <c r="I27" s="90">
        <v>968.17931199169402</v>
      </c>
      <c r="J27" s="90">
        <v>2998.6734909153834</v>
      </c>
      <c r="K27" s="90">
        <v>1397.5294563073196</v>
      </c>
      <c r="L27" s="90">
        <v>2177.642574493857</v>
      </c>
      <c r="M27" s="90">
        <v>36531.130103132033</v>
      </c>
      <c r="N27" s="86"/>
    </row>
    <row r="28" spans="2:17" x14ac:dyDescent="0.25">
      <c r="B28" s="219" t="s">
        <v>116</v>
      </c>
      <c r="C28" s="164" t="s">
        <v>0</v>
      </c>
      <c r="D28" s="165">
        <v>10778.534233315107</v>
      </c>
      <c r="E28" s="165">
        <v>2430.6030301725978</v>
      </c>
      <c r="F28" s="165">
        <v>288.9835620029238</v>
      </c>
      <c r="G28" s="165">
        <v>7438.4636174544266</v>
      </c>
      <c r="H28" s="165">
        <v>3146.6805761915284</v>
      </c>
      <c r="I28" s="165">
        <v>597.02465897325533</v>
      </c>
      <c r="J28" s="165">
        <v>3912.0469248845407</v>
      </c>
      <c r="K28" s="165">
        <v>709.16416840194972</v>
      </c>
      <c r="L28" s="165">
        <v>1835.022451305437</v>
      </c>
      <c r="M28" s="165">
        <v>31136.523222701766</v>
      </c>
      <c r="N28" s="86"/>
    </row>
    <row r="29" spans="2:17" x14ac:dyDescent="0.25">
      <c r="B29" s="219"/>
      <c r="C29" s="166" t="s">
        <v>1</v>
      </c>
      <c r="D29" s="167">
        <v>11509.896262582786</v>
      </c>
      <c r="E29" s="167">
        <v>2487.4450252043453</v>
      </c>
      <c r="F29" s="167">
        <v>409.85144990926437</v>
      </c>
      <c r="G29" s="167">
        <v>6546.5205553875267</v>
      </c>
      <c r="H29" s="167">
        <v>3045.0523773905356</v>
      </c>
      <c r="I29" s="167">
        <v>696.23608471763384</v>
      </c>
      <c r="J29" s="167">
        <v>3898.8949321421373</v>
      </c>
      <c r="K29" s="167">
        <v>1264.009983132474</v>
      </c>
      <c r="L29" s="167">
        <v>1737.5336045321296</v>
      </c>
      <c r="M29" s="167">
        <v>31595.440274998837</v>
      </c>
      <c r="N29" s="86"/>
    </row>
    <row r="30" spans="2:17" ht="31.5" customHeight="1" x14ac:dyDescent="0.25">
      <c r="B30" s="217" t="s">
        <v>163</v>
      </c>
      <c r="C30" s="217"/>
      <c r="D30" s="217"/>
      <c r="E30" s="217"/>
      <c r="F30" s="217"/>
      <c r="G30" s="217"/>
      <c r="H30" s="217"/>
      <c r="I30" s="217"/>
      <c r="J30" s="217"/>
      <c r="K30" s="217"/>
      <c r="L30" s="217"/>
      <c r="M30" s="217"/>
      <c r="N30" s="95"/>
    </row>
    <row r="31" spans="2:17" x14ac:dyDescent="0.25">
      <c r="B31" s="65" t="s">
        <v>117</v>
      </c>
    </row>
    <row r="32" spans="2:17" x14ac:dyDescent="0.25">
      <c r="B32" s="65" t="s">
        <v>149</v>
      </c>
    </row>
    <row r="33" spans="2:2" x14ac:dyDescent="0.25">
      <c r="B33" s="65" t="s">
        <v>120</v>
      </c>
    </row>
  </sheetData>
  <mergeCells count="13">
    <mergeCell ref="O7:P7"/>
    <mergeCell ref="B30:M30"/>
    <mergeCell ref="B8:B9"/>
    <mergeCell ref="B10:B11"/>
    <mergeCell ref="B12:B13"/>
    <mergeCell ref="B14:B15"/>
    <mergeCell ref="B16:B17"/>
    <mergeCell ref="B26:B27"/>
    <mergeCell ref="B28:B29"/>
    <mergeCell ref="B18:B19"/>
    <mergeCell ref="B20:B21"/>
    <mergeCell ref="B22:B23"/>
    <mergeCell ref="B24:B25"/>
  </mergeCells>
  <phoneticPr fontId="5" type="noConversion"/>
  <hyperlinks>
    <hyperlink ref="A1" location="Sommaire!A1" display="Retour sommaire" xr:uid="{04034296-47FD-4E46-9169-F88BB378E606}"/>
  </hyperlinks>
  <pageMargins left="0.7" right="0.7" top="0.75" bottom="0.75" header="0.3" footer="0.3"/>
  <pageSetup paperSize="9" orientation="portrait" horizontalDpi="300" verticalDpi="300" r:id="rId1"/>
  <ignoredErrors>
    <ignoredError sqref="C8:C2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7CCB6-8609-48C6-803F-2C8F13B2CC87}">
  <sheetPr>
    <tabColor rgb="FF00B050"/>
  </sheetPr>
  <dimension ref="A1:X49"/>
  <sheetViews>
    <sheetView workbookViewId="0">
      <selection activeCell="D49" sqref="D49"/>
    </sheetView>
  </sheetViews>
  <sheetFormatPr baseColWidth="10" defaultColWidth="11.42578125" defaultRowHeight="15" x14ac:dyDescent="0.25"/>
  <cols>
    <col min="1" max="1" width="11.42578125" style="25"/>
    <col min="2" max="2" width="26.140625" style="25" customWidth="1"/>
    <col min="3" max="3" width="23.28515625" style="25" bestFit="1" customWidth="1"/>
    <col min="4" max="6" width="12.7109375" style="25" customWidth="1"/>
    <col min="7" max="7" width="19.5703125" style="25" customWidth="1"/>
    <col min="8" max="8" width="12.7109375" style="25" customWidth="1"/>
    <col min="9" max="11" width="11.42578125" style="25"/>
    <col min="12" max="12" width="22.42578125" style="25" bestFit="1" customWidth="1"/>
    <col min="13" max="23" width="13.7109375" style="25" customWidth="1"/>
    <col min="24" max="24" width="14" style="25" customWidth="1"/>
    <col min="25" max="16384" width="11.42578125" style="25"/>
  </cols>
  <sheetData>
    <row r="1" spans="1:24" x14ac:dyDescent="0.25">
      <c r="A1" s="22" t="s">
        <v>179</v>
      </c>
    </row>
    <row r="4" spans="1:24" ht="18.75" x14ac:dyDescent="0.3">
      <c r="B4" s="223" t="s">
        <v>155</v>
      </c>
      <c r="C4" s="223"/>
      <c r="D4" s="223"/>
      <c r="E4" s="223"/>
      <c r="F4" s="223"/>
      <c r="G4" s="223"/>
      <c r="H4" s="223"/>
    </row>
    <row r="5" spans="1:24" ht="32.25" customHeight="1" x14ac:dyDescent="0.25">
      <c r="B5" s="222" t="s">
        <v>195</v>
      </c>
      <c r="C5" s="222"/>
      <c r="D5" s="222"/>
      <c r="E5" s="222"/>
      <c r="F5" s="222"/>
      <c r="G5" s="222"/>
      <c r="H5" s="222"/>
    </row>
    <row r="6" spans="1:24" x14ac:dyDescent="0.25">
      <c r="C6" s="38"/>
      <c r="D6" s="38"/>
      <c r="E6" s="38"/>
      <c r="F6" s="38"/>
      <c r="G6" s="38"/>
      <c r="H6" s="38"/>
    </row>
    <row r="7" spans="1:24" x14ac:dyDescent="0.25">
      <c r="B7" s="220" t="s">
        <v>12</v>
      </c>
      <c r="C7" s="11" t="s">
        <v>79</v>
      </c>
      <c r="D7" s="221" t="s">
        <v>121</v>
      </c>
      <c r="E7" s="221"/>
      <c r="F7" s="221" t="s">
        <v>122</v>
      </c>
      <c r="G7" s="221"/>
      <c r="H7" s="221"/>
      <c r="L7" s="24" t="s">
        <v>167</v>
      </c>
      <c r="X7" s="54"/>
    </row>
    <row r="8" spans="1:24" ht="30" x14ac:dyDescent="0.25">
      <c r="B8" s="220"/>
      <c r="C8" s="11" t="s">
        <v>84</v>
      </c>
      <c r="D8" s="10">
        <v>2022</v>
      </c>
      <c r="E8" s="10">
        <v>2023</v>
      </c>
      <c r="F8" s="11" t="s">
        <v>164</v>
      </c>
      <c r="G8" s="11" t="s">
        <v>166</v>
      </c>
      <c r="H8" s="11" t="s">
        <v>165</v>
      </c>
      <c r="L8" s="39"/>
      <c r="M8" s="9" t="s">
        <v>68</v>
      </c>
      <c r="N8" s="9" t="s">
        <v>69</v>
      </c>
      <c r="O8" s="9" t="s">
        <v>70</v>
      </c>
      <c r="P8" s="9" t="s">
        <v>71</v>
      </c>
      <c r="Q8" s="9" t="s">
        <v>72</v>
      </c>
      <c r="R8" s="9" t="s">
        <v>73</v>
      </c>
      <c r="S8" s="9" t="s">
        <v>82</v>
      </c>
      <c r="T8" s="9" t="s">
        <v>74</v>
      </c>
      <c r="U8" s="9" t="s">
        <v>75</v>
      </c>
      <c r="V8" s="9" t="s">
        <v>83</v>
      </c>
      <c r="W8" s="9" t="s">
        <v>116</v>
      </c>
    </row>
    <row r="9" spans="1:24" x14ac:dyDescent="0.25">
      <c r="B9" s="42" t="s">
        <v>68</v>
      </c>
      <c r="C9" s="43">
        <v>73739</v>
      </c>
      <c r="D9" s="43">
        <v>29468.7618939774</v>
      </c>
      <c r="E9" s="43">
        <v>29165.486755583901</v>
      </c>
      <c r="F9" s="44">
        <v>0.23984594312372015</v>
      </c>
      <c r="G9" s="44">
        <v>0.43744829737316754</v>
      </c>
      <c r="H9" s="44">
        <v>0.32270575950311231</v>
      </c>
      <c r="L9" s="40" t="s">
        <v>123</v>
      </c>
      <c r="M9" s="41">
        <v>3.904311151493782E-2</v>
      </c>
      <c r="N9" s="41">
        <v>5.9070464767616189E-2</v>
      </c>
      <c r="O9" s="41">
        <v>6.0695598645737148E-2</v>
      </c>
      <c r="P9" s="41">
        <v>7.3395861247580768E-2</v>
      </c>
      <c r="Q9" s="41">
        <v>1.684833063989272E-2</v>
      </c>
      <c r="R9" s="41">
        <v>3.9163074815174267E-2</v>
      </c>
      <c r="S9" s="41">
        <v>1.7836426914153131E-2</v>
      </c>
      <c r="T9" s="41">
        <v>5.3838623968675711E-2</v>
      </c>
      <c r="U9" s="41">
        <v>4.0302267002518891E-2</v>
      </c>
      <c r="V9" s="41">
        <v>3.2463487229182526E-2</v>
      </c>
      <c r="W9" s="41">
        <v>3.9456795293880416E-2</v>
      </c>
    </row>
    <row r="10" spans="1:24" x14ac:dyDescent="0.25">
      <c r="B10" s="47" t="s">
        <v>69</v>
      </c>
      <c r="C10" s="48">
        <v>3335</v>
      </c>
      <c r="D10" s="48">
        <v>10219.960746626701</v>
      </c>
      <c r="E10" s="48">
        <v>11306.9069595202</v>
      </c>
      <c r="F10" s="49">
        <v>0.53643178410794601</v>
      </c>
      <c r="G10" s="49">
        <v>0.2353823088455772</v>
      </c>
      <c r="H10" s="49">
        <v>0.22818590704647676</v>
      </c>
      <c r="L10" s="45" t="s">
        <v>124</v>
      </c>
      <c r="M10" s="46">
        <v>0.1495002644462225</v>
      </c>
      <c r="N10" s="46">
        <v>0.11394302848575712</v>
      </c>
      <c r="O10" s="46">
        <v>7.9716835949522932E-2</v>
      </c>
      <c r="P10" s="46">
        <v>0.1591484293583445</v>
      </c>
      <c r="Q10" s="46">
        <v>6.3267200770209406E-2</v>
      </c>
      <c r="R10" s="46">
        <v>0.15179973168155739</v>
      </c>
      <c r="S10" s="46">
        <v>9.7737819025522046E-2</v>
      </c>
      <c r="T10" s="46">
        <v>9.415932503612548E-2</v>
      </c>
      <c r="U10" s="46">
        <v>0.13376183444801529</v>
      </c>
      <c r="V10" s="46">
        <v>0.12864262476638749</v>
      </c>
      <c r="W10" s="46">
        <v>0.12022786056918608</v>
      </c>
    </row>
    <row r="11" spans="1:24" x14ac:dyDescent="0.25">
      <c r="B11" s="47" t="s">
        <v>70</v>
      </c>
      <c r="C11" s="48">
        <v>16245</v>
      </c>
      <c r="D11" s="48">
        <v>9661.2173365751605</v>
      </c>
      <c r="E11" s="48">
        <v>12733.922323176401</v>
      </c>
      <c r="F11" s="49">
        <v>0.70901815943367186</v>
      </c>
      <c r="G11" s="49">
        <v>0.1200984918436442</v>
      </c>
      <c r="H11" s="49">
        <v>0.1708833487226839</v>
      </c>
      <c r="L11" s="45" t="s">
        <v>125</v>
      </c>
      <c r="M11" s="46">
        <v>0.13416238354195201</v>
      </c>
      <c r="N11" s="46">
        <v>5.5172413793103448E-2</v>
      </c>
      <c r="O11" s="46">
        <v>3.0470914127423823E-2</v>
      </c>
      <c r="P11" s="46">
        <v>6.9376209617388718E-2</v>
      </c>
      <c r="Q11" s="46">
        <v>6.2579513805315817E-2</v>
      </c>
      <c r="R11" s="46">
        <v>0.17163816972568721</v>
      </c>
      <c r="S11" s="46">
        <v>0.10817865429234338</v>
      </c>
      <c r="T11" s="46">
        <v>6.8754952687269846E-2</v>
      </c>
      <c r="U11" s="46">
        <v>0.10813862590115522</v>
      </c>
      <c r="V11" s="46">
        <v>0.11819062781200249</v>
      </c>
      <c r="W11" s="46">
        <v>0.10655855310865257</v>
      </c>
    </row>
    <row r="12" spans="1:24" x14ac:dyDescent="0.25">
      <c r="B12" s="47" t="s">
        <v>71</v>
      </c>
      <c r="C12" s="48">
        <v>6718</v>
      </c>
      <c r="D12" s="48">
        <v>14367.5020500223</v>
      </c>
      <c r="E12" s="48">
        <v>15886.7042125633</v>
      </c>
      <c r="F12" s="49">
        <v>0.45034985856781301</v>
      </c>
      <c r="G12" s="49">
        <v>0.247729641208873</v>
      </c>
      <c r="H12" s="49">
        <v>0.30192050022331396</v>
      </c>
      <c r="L12" s="45" t="s">
        <v>131</v>
      </c>
      <c r="M12" s="46">
        <v>0.43744829737316754</v>
      </c>
      <c r="N12" s="46">
        <v>0.2353823088455772</v>
      </c>
      <c r="O12" s="46">
        <v>0.1200984918436442</v>
      </c>
      <c r="P12" s="46">
        <v>0.247729641208873</v>
      </c>
      <c r="Q12" s="46">
        <v>0.49826359041364371</v>
      </c>
      <c r="R12" s="46">
        <v>0.41126937458967261</v>
      </c>
      <c r="S12" s="46">
        <v>0.43851508120649652</v>
      </c>
      <c r="T12" s="46">
        <v>0.42171258099100362</v>
      </c>
      <c r="U12" s="46">
        <v>0.41162164509684707</v>
      </c>
      <c r="V12" s="46">
        <v>0.42171385062642763</v>
      </c>
      <c r="W12" s="46">
        <v>0.3977593969217883</v>
      </c>
    </row>
    <row r="13" spans="1:24" x14ac:dyDescent="0.25">
      <c r="B13" s="47" t="s">
        <v>72</v>
      </c>
      <c r="C13" s="48">
        <v>29084</v>
      </c>
      <c r="D13" s="48">
        <v>39010.950164345901</v>
      </c>
      <c r="E13" s="48">
        <v>40259.989878627399</v>
      </c>
      <c r="F13" s="49">
        <v>0.35904136437093837</v>
      </c>
      <c r="G13" s="49">
        <v>0.49826359041364371</v>
      </c>
      <c r="H13" s="49">
        <v>0.14269504521541795</v>
      </c>
      <c r="L13" s="45" t="s">
        <v>126</v>
      </c>
      <c r="M13" s="46">
        <v>8.2710641587219788E-2</v>
      </c>
      <c r="N13" s="46">
        <v>9.145427286356822E-2</v>
      </c>
      <c r="O13" s="46">
        <v>4.6968297937827024E-2</v>
      </c>
      <c r="P13" s="46">
        <v>8.8432335864225095E-2</v>
      </c>
      <c r="Q13" s="46">
        <v>0.1652167933156827</v>
      </c>
      <c r="R13" s="46">
        <v>8.0923700510946828E-2</v>
      </c>
      <c r="S13" s="46">
        <v>0.1408062645011601</v>
      </c>
      <c r="T13" s="46">
        <v>0.11905094858527945</v>
      </c>
      <c r="U13" s="46">
        <v>9.6499609137496736E-2</v>
      </c>
      <c r="V13" s="46">
        <v>0.10441614175953486</v>
      </c>
      <c r="W13" s="46">
        <v>9.8240634100753454E-2</v>
      </c>
    </row>
    <row r="14" spans="1:24" x14ac:dyDescent="0.25">
      <c r="B14" s="47" t="s">
        <v>73</v>
      </c>
      <c r="C14" s="48">
        <v>35035</v>
      </c>
      <c r="D14" s="48">
        <v>42253.271736077397</v>
      </c>
      <c r="E14" s="48">
        <v>41457.434774368499</v>
      </c>
      <c r="F14" s="49">
        <v>0.22612964918790854</v>
      </c>
      <c r="G14" s="49">
        <v>0.41126937458967261</v>
      </c>
      <c r="H14" s="49">
        <v>0.36260097622241888</v>
      </c>
      <c r="L14" s="45" t="s">
        <v>127</v>
      </c>
      <c r="M14" s="46">
        <v>0.10444947721016017</v>
      </c>
      <c r="N14" s="46">
        <v>0.16431784107946026</v>
      </c>
      <c r="O14" s="46">
        <v>0.14459833795013852</v>
      </c>
      <c r="P14" s="46">
        <v>0.16138156915289564</v>
      </c>
      <c r="Q14" s="46">
        <v>0.15937145411408726</v>
      </c>
      <c r="R14" s="46">
        <v>9.9734536008905889E-2</v>
      </c>
      <c r="S14" s="46">
        <v>0.15994779582366589</v>
      </c>
      <c r="T14" s="46">
        <v>0.14492145620659116</v>
      </c>
      <c r="U14" s="46">
        <v>0.13237210110310085</v>
      </c>
      <c r="V14" s="46">
        <v>0.130130823008237</v>
      </c>
      <c r="W14" s="46">
        <v>0.12842556722778689</v>
      </c>
    </row>
    <row r="15" spans="1:24" x14ac:dyDescent="0.25">
      <c r="B15" s="47" t="s">
        <v>78</v>
      </c>
      <c r="C15" s="48">
        <v>6896</v>
      </c>
      <c r="D15" s="48">
        <v>50347.936276102097</v>
      </c>
      <c r="E15" s="48">
        <v>51467.886687935003</v>
      </c>
      <c r="F15" s="49">
        <v>0.33773201856148494</v>
      </c>
      <c r="G15" s="49">
        <v>0.43851508120649652</v>
      </c>
      <c r="H15" s="49">
        <v>0.22375290023201855</v>
      </c>
      <c r="L15" s="50" t="s">
        <v>128</v>
      </c>
      <c r="M15" s="51">
        <v>5.2685824326340197E-2</v>
      </c>
      <c r="N15" s="51">
        <v>0.28065967016491755</v>
      </c>
      <c r="O15" s="51">
        <v>0.51745152354570634</v>
      </c>
      <c r="P15" s="51">
        <v>0.20053595355069229</v>
      </c>
      <c r="Q15" s="51">
        <v>3.4453116941168378E-2</v>
      </c>
      <c r="R15" s="51">
        <v>4.5471412668055836E-2</v>
      </c>
      <c r="S15" s="51">
        <v>3.6977958236658934E-2</v>
      </c>
      <c r="T15" s="51">
        <v>9.756211252505477E-2</v>
      </c>
      <c r="U15" s="51">
        <v>7.7303917310865972E-2</v>
      </c>
      <c r="V15" s="51">
        <v>6.4442444798227999E-2</v>
      </c>
      <c r="W15" s="51">
        <v>0.10933119277795228</v>
      </c>
      <c r="X15" s="55"/>
    </row>
    <row r="16" spans="1:24" x14ac:dyDescent="0.25">
      <c r="B16" s="47" t="s">
        <v>74</v>
      </c>
      <c r="C16" s="48">
        <v>21456</v>
      </c>
      <c r="D16" s="48">
        <v>32446.858887438801</v>
      </c>
      <c r="E16" s="48">
        <v>32968.279401099899</v>
      </c>
      <c r="F16" s="49">
        <v>0.36153451731692537</v>
      </c>
      <c r="G16" s="49">
        <v>0.42171258099100362</v>
      </c>
      <c r="H16" s="49">
        <v>0.21675290169207104</v>
      </c>
      <c r="L16" s="40" t="s">
        <v>129</v>
      </c>
      <c r="M16" s="41">
        <v>0.23984594312372015</v>
      </c>
      <c r="N16" s="41">
        <v>0.53643178410794601</v>
      </c>
      <c r="O16" s="41">
        <v>0.70901815943367186</v>
      </c>
      <c r="P16" s="41">
        <v>0.45034985856781301</v>
      </c>
      <c r="Q16" s="41">
        <v>0.35904136437093837</v>
      </c>
      <c r="R16" s="41">
        <v>0.22612964918790854</v>
      </c>
      <c r="S16" s="41">
        <v>0.33773201856148494</v>
      </c>
      <c r="T16" s="41">
        <v>0.36153451731692537</v>
      </c>
      <c r="U16" s="41">
        <v>0.30617562755146355</v>
      </c>
      <c r="V16" s="41">
        <v>0.29898940956599984</v>
      </c>
      <c r="W16" s="41">
        <v>0.33599739410649265</v>
      </c>
    </row>
    <row r="17" spans="2:23" x14ac:dyDescent="0.25">
      <c r="B17" s="47" t="s">
        <v>75</v>
      </c>
      <c r="C17" s="48">
        <v>11513</v>
      </c>
      <c r="D17" s="48">
        <v>24313.881151641501</v>
      </c>
      <c r="E17" s="48">
        <v>24533.5689959177</v>
      </c>
      <c r="F17" s="49">
        <v>0.30617562755146355</v>
      </c>
      <c r="G17" s="49">
        <v>0.41162164509684707</v>
      </c>
      <c r="H17" s="49">
        <v>0.28220272735168939</v>
      </c>
      <c r="L17" s="50" t="s">
        <v>130</v>
      </c>
      <c r="M17" s="51">
        <v>0.32270575950311231</v>
      </c>
      <c r="N17" s="51">
        <v>0.22818590704647676</v>
      </c>
      <c r="O17" s="51">
        <v>0.1708833487226839</v>
      </c>
      <c r="P17" s="51">
        <v>0.30192050022331396</v>
      </c>
      <c r="Q17" s="51">
        <v>0.14269504521541795</v>
      </c>
      <c r="R17" s="51">
        <v>0.36260097622241888</v>
      </c>
      <c r="S17" s="51">
        <v>0.22375290023201855</v>
      </c>
      <c r="T17" s="51">
        <v>0.21675290169207104</v>
      </c>
      <c r="U17" s="51">
        <v>0.28220272735168939</v>
      </c>
      <c r="V17" s="51">
        <v>0.27929673980757252</v>
      </c>
      <c r="W17" s="51">
        <v>0.2662432089717191</v>
      </c>
    </row>
    <row r="18" spans="2:23" x14ac:dyDescent="0.25">
      <c r="B18" s="52" t="s">
        <v>76</v>
      </c>
      <c r="C18" s="34">
        <v>28895</v>
      </c>
      <c r="D18" s="34">
        <v>36358.986915622598</v>
      </c>
      <c r="E18" s="34">
        <v>36531.130103132004</v>
      </c>
      <c r="F18" s="53">
        <v>0.29898940956599984</v>
      </c>
      <c r="G18" s="53">
        <v>0.42171385062642763</v>
      </c>
      <c r="H18" s="53">
        <v>0.27929673980757252</v>
      </c>
    </row>
    <row r="19" spans="2:23" x14ac:dyDescent="0.25">
      <c r="B19" s="161" t="s">
        <v>116</v>
      </c>
      <c r="C19" s="162">
        <v>257892</v>
      </c>
      <c r="D19" s="162">
        <v>31136.523222701799</v>
      </c>
      <c r="E19" s="162">
        <v>31595.4402749988</v>
      </c>
      <c r="F19" s="163">
        <v>0.33599739410649265</v>
      </c>
      <c r="G19" s="163">
        <v>0.3977593969217883</v>
      </c>
      <c r="H19" s="163">
        <v>0.2662432089717191</v>
      </c>
    </row>
    <row r="20" spans="2:23" ht="18" customHeight="1" x14ac:dyDescent="0.25">
      <c r="B20" s="38"/>
    </row>
    <row r="21" spans="2:23" x14ac:dyDescent="0.25">
      <c r="B21" s="38"/>
    </row>
    <row r="45" spans="2:2" x14ac:dyDescent="0.25">
      <c r="B45" s="21" t="s">
        <v>117</v>
      </c>
    </row>
    <row r="46" spans="2:2" x14ac:dyDescent="0.25">
      <c r="B46" s="21" t="s">
        <v>132</v>
      </c>
    </row>
    <row r="47" spans="2:2" x14ac:dyDescent="0.25">
      <c r="B47" s="21" t="s">
        <v>197</v>
      </c>
    </row>
    <row r="48" spans="2:2" x14ac:dyDescent="0.25">
      <c r="B48" s="21" t="s">
        <v>149</v>
      </c>
    </row>
    <row r="49" spans="2:2" x14ac:dyDescent="0.25">
      <c r="B49" s="21" t="s">
        <v>120</v>
      </c>
    </row>
  </sheetData>
  <mergeCells count="5">
    <mergeCell ref="B7:B8"/>
    <mergeCell ref="D7:E7"/>
    <mergeCell ref="F7:H7"/>
    <mergeCell ref="B5:H5"/>
    <mergeCell ref="B4:H4"/>
  </mergeCells>
  <hyperlinks>
    <hyperlink ref="A1" location="Sommaire!A1" display="Retour sommaire" xr:uid="{45C8CF51-4B21-4A8B-B181-8EE744A48D8F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5D960-5050-48DE-8242-30FAAEBE63BC}">
  <sheetPr>
    <tabColor rgb="FF00B050"/>
  </sheetPr>
  <dimension ref="A1:Q62"/>
  <sheetViews>
    <sheetView topLeftCell="A19" workbookViewId="0">
      <selection activeCell="B32" sqref="B32"/>
    </sheetView>
  </sheetViews>
  <sheetFormatPr baseColWidth="10" defaultRowHeight="15" x14ac:dyDescent="0.25"/>
  <cols>
    <col min="2" max="2" width="19.7109375" customWidth="1"/>
  </cols>
  <sheetData>
    <row r="1" spans="1:17" x14ac:dyDescent="0.25">
      <c r="A1" s="22" t="s">
        <v>179</v>
      </c>
    </row>
    <row r="2" spans="1:17" x14ac:dyDescent="0.25"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x14ac:dyDescent="0.25"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s="1" customFormat="1" ht="18.75" x14ac:dyDescent="0.3">
      <c r="B4" s="2" t="s">
        <v>155</v>
      </c>
      <c r="D4" s="18"/>
      <c r="E4" s="18"/>
      <c r="F4" s="18"/>
      <c r="G4" s="82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7" x14ac:dyDescent="0.25">
      <c r="B5" s="4" t="s">
        <v>189</v>
      </c>
      <c r="C5" s="1"/>
      <c r="D5" s="18"/>
      <c r="E5" s="18"/>
      <c r="F5" s="18"/>
      <c r="G5" s="18"/>
      <c r="H5" s="18"/>
      <c r="I5" s="18"/>
      <c r="J5" s="18"/>
      <c r="K5" s="18"/>
      <c r="L5" s="26"/>
      <c r="M5" s="26"/>
      <c r="N5" s="26"/>
      <c r="O5" s="26"/>
      <c r="P5" s="26"/>
      <c r="Q5" s="26"/>
    </row>
    <row r="6" spans="1:17" x14ac:dyDescent="0.25">
      <c r="B6" s="1"/>
      <c r="C6" s="1"/>
      <c r="D6" s="18"/>
      <c r="E6" s="18"/>
      <c r="F6" s="18"/>
      <c r="G6" s="18"/>
      <c r="H6" s="18"/>
      <c r="I6" s="18"/>
      <c r="J6" s="18"/>
      <c r="K6" s="18"/>
      <c r="L6" s="26"/>
      <c r="M6" s="26"/>
      <c r="N6" s="26"/>
      <c r="O6" s="26"/>
      <c r="P6" s="26"/>
      <c r="Q6" s="26"/>
    </row>
    <row r="7" spans="1:17" x14ac:dyDescent="0.25">
      <c r="B7" s="1" t="s">
        <v>168</v>
      </c>
      <c r="C7" s="1"/>
      <c r="D7" s="1"/>
      <c r="E7" s="1"/>
      <c r="F7" s="1"/>
      <c r="G7" s="1"/>
      <c r="H7" s="1"/>
      <c r="I7" s="1"/>
      <c r="J7" s="1"/>
      <c r="K7" s="1"/>
    </row>
    <row r="8" spans="1:17" s="17" customFormat="1" ht="30" x14ac:dyDescent="0.35">
      <c r="B8" s="12" t="s">
        <v>12</v>
      </c>
      <c r="C8" s="12" t="s">
        <v>22</v>
      </c>
      <c r="D8" s="12" t="s">
        <v>137</v>
      </c>
      <c r="E8" s="12" t="s">
        <v>138</v>
      </c>
      <c r="F8" s="12" t="s">
        <v>139</v>
      </c>
      <c r="G8" s="12" t="s">
        <v>140</v>
      </c>
      <c r="H8" s="12" t="s">
        <v>141</v>
      </c>
      <c r="I8" s="12" t="s">
        <v>142</v>
      </c>
      <c r="J8" s="18"/>
      <c r="K8" s="18"/>
    </row>
    <row r="9" spans="1:17" s="17" customFormat="1" ht="18" customHeight="1" x14ac:dyDescent="0.35">
      <c r="B9" s="227" t="s">
        <v>68</v>
      </c>
      <c r="C9" s="15" t="s">
        <v>0</v>
      </c>
      <c r="D9" s="13">
        <v>29468.7618939774</v>
      </c>
      <c r="E9" s="13">
        <v>24278.57</v>
      </c>
      <c r="F9" s="13">
        <v>10964.31</v>
      </c>
      <c r="G9" s="13">
        <v>41093.57</v>
      </c>
      <c r="H9" s="13">
        <v>3534.1460000000002</v>
      </c>
      <c r="I9" s="13">
        <v>60167.94</v>
      </c>
      <c r="J9" s="18"/>
      <c r="K9" s="18"/>
    </row>
    <row r="10" spans="1:17" s="17" customFormat="1" ht="18" x14ac:dyDescent="0.35">
      <c r="B10" s="228"/>
      <c r="C10" s="16" t="s">
        <v>1</v>
      </c>
      <c r="D10" s="14">
        <v>29165.486755583901</v>
      </c>
      <c r="E10" s="14">
        <v>23826.17</v>
      </c>
      <c r="F10" s="14">
        <v>10732.02</v>
      </c>
      <c r="G10" s="14">
        <v>40761</v>
      </c>
      <c r="H10" s="14">
        <v>3506.13</v>
      </c>
      <c r="I10" s="14">
        <v>59888.137999999999</v>
      </c>
      <c r="J10" s="19"/>
      <c r="K10" s="18"/>
    </row>
    <row r="11" spans="1:17" s="17" customFormat="1" ht="18" customHeight="1" x14ac:dyDescent="0.35">
      <c r="B11" s="227" t="s">
        <v>69</v>
      </c>
      <c r="C11" s="15" t="s">
        <v>0</v>
      </c>
      <c r="D11" s="13">
        <v>10219.960746626701</v>
      </c>
      <c r="E11" s="13">
        <v>4802.9799999999996</v>
      </c>
      <c r="F11" s="13">
        <v>1843.42</v>
      </c>
      <c r="G11" s="13">
        <v>13128.34</v>
      </c>
      <c r="H11" s="13">
        <v>900.83600000000001</v>
      </c>
      <c r="I11" s="13">
        <v>25108.216</v>
      </c>
      <c r="J11" s="18"/>
      <c r="K11" s="18"/>
    </row>
    <row r="12" spans="1:17" s="17" customFormat="1" ht="18" x14ac:dyDescent="0.35">
      <c r="B12" s="228"/>
      <c r="C12" s="16" t="s">
        <v>1</v>
      </c>
      <c r="D12" s="14">
        <v>11306.9069595202</v>
      </c>
      <c r="E12" s="14">
        <v>6387.11</v>
      </c>
      <c r="F12" s="14">
        <v>2836.37</v>
      </c>
      <c r="G12" s="14">
        <v>13670.72</v>
      </c>
      <c r="H12" s="14">
        <v>1493.248</v>
      </c>
      <c r="I12" s="14">
        <v>27096.23</v>
      </c>
      <c r="J12" s="18"/>
      <c r="K12" s="18"/>
    </row>
    <row r="13" spans="1:17" s="17" customFormat="1" ht="18" customHeight="1" x14ac:dyDescent="0.35">
      <c r="B13" s="227" t="s">
        <v>70</v>
      </c>
      <c r="C13" s="15" t="s">
        <v>0</v>
      </c>
      <c r="D13" s="13">
        <v>9661.2173365751605</v>
      </c>
      <c r="E13" s="13">
        <v>5603.77</v>
      </c>
      <c r="F13" s="13">
        <v>2302.6824999999999</v>
      </c>
      <c r="G13" s="13">
        <v>12820.057500000001</v>
      </c>
      <c r="H13" s="13">
        <v>1028.02</v>
      </c>
      <c r="I13" s="13">
        <v>23343.1</v>
      </c>
      <c r="J13" s="18"/>
      <c r="K13" s="18"/>
    </row>
    <row r="14" spans="1:17" s="17" customFormat="1" ht="18" x14ac:dyDescent="0.35">
      <c r="B14" s="228"/>
      <c r="C14" s="16" t="s">
        <v>1</v>
      </c>
      <c r="D14" s="14">
        <v>12733.922323176401</v>
      </c>
      <c r="E14" s="14">
        <v>8348.31</v>
      </c>
      <c r="F14" s="14">
        <v>3838.24</v>
      </c>
      <c r="G14" s="14">
        <v>16456.419999999998</v>
      </c>
      <c r="H14" s="14">
        <v>1756.54</v>
      </c>
      <c r="I14" s="14">
        <v>28582.626</v>
      </c>
      <c r="J14" s="18"/>
      <c r="K14" s="18"/>
    </row>
    <row r="15" spans="1:17" s="17" customFormat="1" ht="18" customHeight="1" x14ac:dyDescent="0.35">
      <c r="B15" s="227" t="s">
        <v>71</v>
      </c>
      <c r="C15" s="15" t="s">
        <v>0</v>
      </c>
      <c r="D15" s="13">
        <v>14367.5020500223</v>
      </c>
      <c r="E15" s="13">
        <v>7615.61</v>
      </c>
      <c r="F15" s="13">
        <v>3184.99</v>
      </c>
      <c r="G15" s="13">
        <v>17509.310000000001</v>
      </c>
      <c r="H15" s="13">
        <v>1439.866</v>
      </c>
      <c r="I15" s="13">
        <v>33184.31</v>
      </c>
      <c r="J15" s="18"/>
      <c r="K15" s="18"/>
    </row>
    <row r="16" spans="1:17" s="17" customFormat="1" ht="18" x14ac:dyDescent="0.35">
      <c r="B16" s="228"/>
      <c r="C16" s="16" t="s">
        <v>1</v>
      </c>
      <c r="D16" s="14">
        <v>15886.7042125633</v>
      </c>
      <c r="E16" s="14">
        <v>8783.625</v>
      </c>
      <c r="F16" s="14">
        <v>3532.1574999999998</v>
      </c>
      <c r="G16" s="14">
        <v>19525.172500000001</v>
      </c>
      <c r="H16" s="14">
        <v>1517.443</v>
      </c>
      <c r="I16" s="14">
        <v>37553.252</v>
      </c>
      <c r="J16" s="18"/>
      <c r="K16" s="18"/>
    </row>
    <row r="17" spans="2:11" s="17" customFormat="1" ht="18" customHeight="1" x14ac:dyDescent="0.35">
      <c r="B17" s="227" t="s">
        <v>72</v>
      </c>
      <c r="C17" s="15" t="s">
        <v>0</v>
      </c>
      <c r="D17" s="13">
        <v>39010.950164345901</v>
      </c>
      <c r="E17" s="13">
        <v>33171.71</v>
      </c>
      <c r="F17" s="13">
        <v>23066.49</v>
      </c>
      <c r="G17" s="13">
        <v>49267.86</v>
      </c>
      <c r="H17" s="13">
        <v>16472.259999999998</v>
      </c>
      <c r="I17" s="13">
        <v>68124.724000000002</v>
      </c>
      <c r="J17" s="18"/>
      <c r="K17" s="18"/>
    </row>
    <row r="18" spans="2:11" s="17" customFormat="1" ht="18" x14ac:dyDescent="0.35">
      <c r="B18" s="228"/>
      <c r="C18" s="16" t="s">
        <v>1</v>
      </c>
      <c r="D18" s="14">
        <v>40259.989878627399</v>
      </c>
      <c r="E18" s="14">
        <v>34056.28</v>
      </c>
      <c r="F18" s="14">
        <v>23373.735000000001</v>
      </c>
      <c r="G18" s="14">
        <v>51185.767500000002</v>
      </c>
      <c r="H18" s="14">
        <v>16364.918</v>
      </c>
      <c r="I18" s="14">
        <v>71181.271999999997</v>
      </c>
      <c r="J18" s="18"/>
      <c r="K18" s="18"/>
    </row>
    <row r="19" spans="2:11" s="17" customFormat="1" ht="18" customHeight="1" x14ac:dyDescent="0.35">
      <c r="B19" s="227" t="s">
        <v>73</v>
      </c>
      <c r="C19" s="15" t="s">
        <v>0</v>
      </c>
      <c r="D19" s="13">
        <v>42253.271736077397</v>
      </c>
      <c r="E19" s="13">
        <v>36799.51</v>
      </c>
      <c r="F19" s="13">
        <v>20032.18</v>
      </c>
      <c r="G19" s="13">
        <v>55284.38</v>
      </c>
      <c r="H19" s="13">
        <v>8656.8459999999995</v>
      </c>
      <c r="I19" s="13">
        <v>82728.58</v>
      </c>
      <c r="J19" s="18"/>
      <c r="K19" s="18"/>
    </row>
    <row r="20" spans="2:11" s="17" customFormat="1" ht="18" x14ac:dyDescent="0.35">
      <c r="B20" s="228"/>
      <c r="C20" s="16" t="s">
        <v>1</v>
      </c>
      <c r="D20" s="14">
        <v>41457.434774368499</v>
      </c>
      <c r="E20" s="14">
        <v>35532.870000000003</v>
      </c>
      <c r="F20" s="14">
        <v>19127.705000000002</v>
      </c>
      <c r="G20" s="14">
        <v>54556.99</v>
      </c>
      <c r="H20" s="14">
        <v>8274.34</v>
      </c>
      <c r="I20" s="14">
        <v>81972.577999999994</v>
      </c>
      <c r="J20" s="18"/>
      <c r="K20" s="18"/>
    </row>
    <row r="21" spans="2:11" s="17" customFormat="1" ht="18" customHeight="1" x14ac:dyDescent="0.35">
      <c r="B21" s="227" t="s">
        <v>78</v>
      </c>
      <c r="C21" s="15" t="s">
        <v>0</v>
      </c>
      <c r="D21" s="13">
        <v>50347.936276102097</v>
      </c>
      <c r="E21" s="13">
        <v>42233.279999999999</v>
      </c>
      <c r="F21" s="13">
        <v>27994.14</v>
      </c>
      <c r="G21" s="13">
        <v>66176.595000000001</v>
      </c>
      <c r="H21" s="13">
        <v>17224.314999999999</v>
      </c>
      <c r="I21" s="13">
        <v>93038.49</v>
      </c>
      <c r="J21" s="18"/>
      <c r="K21" s="18"/>
    </row>
    <row r="22" spans="2:11" s="17" customFormat="1" ht="18" x14ac:dyDescent="0.35">
      <c r="B22" s="228"/>
      <c r="C22" s="16" t="s">
        <v>1</v>
      </c>
      <c r="D22" s="14">
        <v>51467.886687935003</v>
      </c>
      <c r="E22" s="14">
        <v>42598.445</v>
      </c>
      <c r="F22" s="14">
        <v>27912.799999999999</v>
      </c>
      <c r="G22" s="14">
        <v>67749.69</v>
      </c>
      <c r="H22" s="14">
        <v>16764.310000000001</v>
      </c>
      <c r="I22" s="14">
        <v>95825.695000000007</v>
      </c>
      <c r="J22" s="18"/>
      <c r="K22" s="18"/>
    </row>
    <row r="23" spans="2:11" s="17" customFormat="1" ht="18" customHeight="1" x14ac:dyDescent="0.35">
      <c r="B23" s="227" t="s">
        <v>74</v>
      </c>
      <c r="C23" s="15" t="s">
        <v>0</v>
      </c>
      <c r="D23" s="13">
        <v>32446.858887438801</v>
      </c>
      <c r="E23" s="13">
        <v>22607.91</v>
      </c>
      <c r="F23" s="13">
        <v>7696.2550000000001</v>
      </c>
      <c r="G23" s="13">
        <v>43754.904999999999</v>
      </c>
      <c r="H23" s="13">
        <v>2849.7179999999998</v>
      </c>
      <c r="I23" s="13">
        <v>73708.274000000005</v>
      </c>
      <c r="J23" s="18"/>
      <c r="K23" s="18"/>
    </row>
    <row r="24" spans="2:11" s="17" customFormat="1" ht="18" x14ac:dyDescent="0.35">
      <c r="B24" s="228"/>
      <c r="C24" s="16" t="s">
        <v>1</v>
      </c>
      <c r="D24" s="14">
        <v>32968.279401099899</v>
      </c>
      <c r="E24" s="14">
        <v>23165.93</v>
      </c>
      <c r="F24" s="14">
        <v>7942.7025000000003</v>
      </c>
      <c r="G24" s="14">
        <v>43867.705000000002</v>
      </c>
      <c r="H24" s="14">
        <v>2832.35</v>
      </c>
      <c r="I24" s="14">
        <v>74572.820000000007</v>
      </c>
      <c r="J24" s="18"/>
      <c r="K24" s="18"/>
    </row>
    <row r="25" spans="2:11" s="17" customFormat="1" ht="18" customHeight="1" x14ac:dyDescent="0.35">
      <c r="B25" s="227" t="s">
        <v>75</v>
      </c>
      <c r="C25" s="15" t="s">
        <v>0</v>
      </c>
      <c r="D25" s="13">
        <v>24313.881151641501</v>
      </c>
      <c r="E25" s="13">
        <v>19221.035</v>
      </c>
      <c r="F25" s="13">
        <v>9863.3525000000009</v>
      </c>
      <c r="G25" s="13">
        <v>32745.477500000001</v>
      </c>
      <c r="H25" s="13">
        <v>3395.8679999999999</v>
      </c>
      <c r="I25" s="13">
        <v>49660.332999999999</v>
      </c>
      <c r="J25" s="18"/>
      <c r="K25" s="18"/>
    </row>
    <row r="26" spans="2:11" s="17" customFormat="1" ht="18" x14ac:dyDescent="0.35">
      <c r="B26" s="228"/>
      <c r="C26" s="16" t="s">
        <v>1</v>
      </c>
      <c r="D26" s="14">
        <v>24533.5689959177</v>
      </c>
      <c r="E26" s="14">
        <v>19103.86</v>
      </c>
      <c r="F26" s="14">
        <v>9805.49</v>
      </c>
      <c r="G26" s="14">
        <v>32769.74</v>
      </c>
      <c r="H26" s="14">
        <v>3728.8719999999998</v>
      </c>
      <c r="I26" s="14">
        <v>51113.408000000098</v>
      </c>
      <c r="J26" s="18"/>
      <c r="K26" s="18"/>
    </row>
    <row r="27" spans="2:11" s="17" customFormat="1" ht="18" customHeight="1" x14ac:dyDescent="0.35">
      <c r="B27" s="227" t="s">
        <v>76</v>
      </c>
      <c r="C27" s="15" t="s">
        <v>0</v>
      </c>
      <c r="D27" s="13">
        <v>36358.986915622598</v>
      </c>
      <c r="E27" s="13">
        <v>29714.334999999999</v>
      </c>
      <c r="F27" s="13">
        <v>14607.98</v>
      </c>
      <c r="G27" s="13">
        <v>49502.2425</v>
      </c>
      <c r="H27" s="13">
        <v>5189.1549999999997</v>
      </c>
      <c r="I27" s="13">
        <v>73784.513000000006</v>
      </c>
      <c r="J27" s="18"/>
      <c r="K27" s="18"/>
    </row>
    <row r="28" spans="2:11" s="17" customFormat="1" ht="18" x14ac:dyDescent="0.35">
      <c r="B28" s="228"/>
      <c r="C28" s="16" t="s">
        <v>1</v>
      </c>
      <c r="D28" s="14">
        <v>36531.130103132004</v>
      </c>
      <c r="E28" s="14">
        <v>29408.05</v>
      </c>
      <c r="F28" s="14">
        <v>14408.715</v>
      </c>
      <c r="G28" s="14">
        <v>49712.2</v>
      </c>
      <c r="H28" s="14">
        <v>5373.2340000000004</v>
      </c>
      <c r="I28" s="14">
        <v>74778.142000000094</v>
      </c>
      <c r="J28" s="18"/>
      <c r="K28" s="18"/>
    </row>
    <row r="29" spans="2:11" s="17" customFormat="1" ht="18" x14ac:dyDescent="0.35">
      <c r="B29" s="225" t="s">
        <v>116</v>
      </c>
      <c r="C29" s="157" t="s">
        <v>0</v>
      </c>
      <c r="D29" s="158">
        <v>31136.523222701799</v>
      </c>
      <c r="E29" s="158">
        <v>24992.43</v>
      </c>
      <c r="F29" s="158">
        <v>10132.76</v>
      </c>
      <c r="G29" s="158">
        <v>43240.404999999999</v>
      </c>
      <c r="H29" s="158">
        <v>3099.9180000000001</v>
      </c>
      <c r="I29" s="158">
        <v>65851.584000000003</v>
      </c>
      <c r="J29" s="18"/>
      <c r="K29" s="18"/>
    </row>
    <row r="30" spans="2:11" s="17" customFormat="1" ht="18" x14ac:dyDescent="0.35">
      <c r="B30" s="226"/>
      <c r="C30" s="159" t="s">
        <v>1</v>
      </c>
      <c r="D30" s="160">
        <v>31595.4402749988</v>
      </c>
      <c r="E30" s="160">
        <v>25079.26</v>
      </c>
      <c r="F30" s="160">
        <v>10660.6875</v>
      </c>
      <c r="G30" s="160">
        <v>43557.392500000002</v>
      </c>
      <c r="H30" s="160">
        <v>3738</v>
      </c>
      <c r="I30" s="160">
        <v>66599.088000000003</v>
      </c>
      <c r="J30" s="18"/>
      <c r="K30" s="18"/>
    </row>
    <row r="31" spans="2:11" x14ac:dyDescent="0.25">
      <c r="B31" s="37" t="s">
        <v>117</v>
      </c>
      <c r="C31" s="18"/>
      <c r="D31" s="18"/>
      <c r="E31" s="1"/>
      <c r="F31" s="1"/>
      <c r="G31" s="1"/>
      <c r="H31" s="1"/>
      <c r="I31" s="1"/>
      <c r="J31" s="1"/>
      <c r="K31" s="1"/>
    </row>
    <row r="32" spans="2:11" x14ac:dyDescent="0.25">
      <c r="B32" s="37" t="s">
        <v>149</v>
      </c>
      <c r="C32" s="18"/>
      <c r="D32" s="18"/>
      <c r="E32" s="1"/>
      <c r="F32" s="1"/>
      <c r="G32" s="1"/>
      <c r="H32" s="1"/>
      <c r="I32" s="1"/>
      <c r="J32" s="1"/>
      <c r="K32" s="1"/>
    </row>
    <row r="33" spans="2:11" ht="33.75" customHeight="1" x14ac:dyDescent="0.25">
      <c r="B33" s="224" t="s">
        <v>120</v>
      </c>
      <c r="C33" s="224"/>
      <c r="D33" s="224"/>
      <c r="E33" s="224"/>
      <c r="F33" s="224"/>
      <c r="G33" s="224"/>
      <c r="H33" s="224"/>
      <c r="I33" s="224"/>
      <c r="J33" s="1"/>
      <c r="K33" s="1"/>
    </row>
    <row r="34" spans="2:11" x14ac:dyDescent="0.25">
      <c r="B34" s="18"/>
      <c r="C34" s="18"/>
      <c r="D34" s="18"/>
      <c r="E34" s="1"/>
      <c r="F34" s="1"/>
      <c r="G34" s="1"/>
      <c r="H34" s="1"/>
      <c r="I34" s="1"/>
      <c r="J34" s="1"/>
      <c r="K34" s="1"/>
    </row>
    <row r="35" spans="2:1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</sheetData>
  <mergeCells count="12">
    <mergeCell ref="B15:B16"/>
    <mergeCell ref="B9:B10"/>
    <mergeCell ref="B11:B12"/>
    <mergeCell ref="B13:B14"/>
    <mergeCell ref="B27:B28"/>
    <mergeCell ref="B17:B18"/>
    <mergeCell ref="B33:I33"/>
    <mergeCell ref="B29:B30"/>
    <mergeCell ref="B25:B26"/>
    <mergeCell ref="B23:B24"/>
    <mergeCell ref="B19:B20"/>
    <mergeCell ref="B21:B22"/>
  </mergeCells>
  <hyperlinks>
    <hyperlink ref="A1" location="Sommaire!A1" display="Retour sommaire" xr:uid="{73CD1E55-C5E6-428B-8377-BB437E56A02C}"/>
  </hyperlinks>
  <pageMargins left="0.7" right="0.7" top="0.75" bottom="0.75" header="0.3" footer="0.3"/>
  <pageSetup paperSize="9" orientation="portrait" r:id="rId1"/>
  <ignoredErrors>
    <ignoredError sqref="C9:C30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D3532-52BE-40A5-924F-22560054AF0C}">
  <dimension ref="A1:G19"/>
  <sheetViews>
    <sheetView workbookViewId="0">
      <selection activeCell="A6" sqref="A6"/>
    </sheetView>
  </sheetViews>
  <sheetFormatPr baseColWidth="10" defaultRowHeight="15" x14ac:dyDescent="0.25"/>
  <cols>
    <col min="1" max="1" width="11.42578125" style="77"/>
    <col min="2" max="2" width="26.42578125" style="77" customWidth="1"/>
    <col min="3" max="3" width="31.7109375" style="77" bestFit="1" customWidth="1"/>
    <col min="4" max="4" width="32.140625" style="77" bestFit="1" customWidth="1"/>
    <col min="5" max="16384" width="11.42578125" style="77"/>
  </cols>
  <sheetData>
    <row r="1" spans="1:7" x14ac:dyDescent="0.25">
      <c r="A1" s="60" t="s">
        <v>179</v>
      </c>
    </row>
    <row r="2" spans="1:7" x14ac:dyDescent="0.25">
      <c r="A2" s="61"/>
      <c r="B2" s="61"/>
      <c r="C2" s="61"/>
      <c r="D2" s="61"/>
      <c r="E2" s="61"/>
      <c r="F2" s="61"/>
      <c r="G2" s="61"/>
    </row>
    <row r="3" spans="1:7" x14ac:dyDescent="0.25">
      <c r="A3" s="61"/>
      <c r="B3" s="61"/>
      <c r="C3" s="61"/>
      <c r="D3" s="61"/>
      <c r="E3" s="61"/>
      <c r="F3" s="61"/>
      <c r="G3" s="61"/>
    </row>
    <row r="4" spans="1:7" ht="32.25" customHeight="1" x14ac:dyDescent="0.25">
      <c r="A4" s="61"/>
      <c r="B4" s="230" t="s">
        <v>181</v>
      </c>
      <c r="C4" s="230"/>
      <c r="D4" s="230"/>
      <c r="E4" s="61"/>
      <c r="F4" s="61"/>
      <c r="G4" s="61"/>
    </row>
    <row r="5" spans="1:7" ht="17.25" customHeight="1" x14ac:dyDescent="0.25">
      <c r="B5" s="78" t="s">
        <v>12</v>
      </c>
      <c r="C5" s="78" t="s">
        <v>152</v>
      </c>
      <c r="D5" s="78" t="s">
        <v>153</v>
      </c>
    </row>
    <row r="6" spans="1:7" x14ac:dyDescent="0.25">
      <c r="B6" s="79" t="s">
        <v>68</v>
      </c>
      <c r="C6" s="80">
        <v>73876</v>
      </c>
      <c r="D6" s="80">
        <v>94</v>
      </c>
    </row>
    <row r="7" spans="1:7" x14ac:dyDescent="0.25">
      <c r="B7" s="79" t="s">
        <v>69</v>
      </c>
      <c r="C7" s="80">
        <v>3506</v>
      </c>
      <c r="D7" s="80">
        <v>87</v>
      </c>
    </row>
    <row r="8" spans="1:7" x14ac:dyDescent="0.25">
      <c r="B8" s="79" t="s">
        <v>70</v>
      </c>
      <c r="C8" s="80">
        <v>18301</v>
      </c>
      <c r="D8" s="80">
        <v>64</v>
      </c>
    </row>
    <row r="9" spans="1:7" x14ac:dyDescent="0.25">
      <c r="B9" s="79" t="s">
        <v>71</v>
      </c>
      <c r="C9" s="80">
        <v>6866</v>
      </c>
      <c r="D9" s="80">
        <v>83</v>
      </c>
    </row>
    <row r="10" spans="1:7" x14ac:dyDescent="0.25">
      <c r="B10" s="79" t="s">
        <v>72</v>
      </c>
      <c r="C10" s="80">
        <v>29091</v>
      </c>
      <c r="D10" s="80">
        <v>99</v>
      </c>
    </row>
    <row r="11" spans="1:7" x14ac:dyDescent="0.25">
      <c r="B11" s="79" t="s">
        <v>73</v>
      </c>
      <c r="C11" s="80">
        <v>35082</v>
      </c>
      <c r="D11" s="80">
        <v>98</v>
      </c>
    </row>
    <row r="12" spans="1:7" x14ac:dyDescent="0.25">
      <c r="B12" s="79" t="s">
        <v>78</v>
      </c>
      <c r="C12" s="80">
        <v>6897</v>
      </c>
      <c r="D12" s="80">
        <v>99</v>
      </c>
    </row>
    <row r="13" spans="1:7" x14ac:dyDescent="0.25">
      <c r="B13" s="79" t="s">
        <v>74</v>
      </c>
      <c r="C13" s="80">
        <v>21575</v>
      </c>
      <c r="D13" s="80">
        <v>95</v>
      </c>
    </row>
    <row r="14" spans="1:7" x14ac:dyDescent="0.25">
      <c r="B14" s="79" t="s">
        <v>75</v>
      </c>
      <c r="C14" s="80">
        <v>11559</v>
      </c>
      <c r="D14" s="80">
        <v>95</v>
      </c>
    </row>
    <row r="15" spans="1:7" x14ac:dyDescent="0.25">
      <c r="B15" s="79" t="s">
        <v>76</v>
      </c>
      <c r="C15" s="80">
        <v>29012</v>
      </c>
      <c r="D15" s="80">
        <v>93</v>
      </c>
    </row>
    <row r="16" spans="1:7" x14ac:dyDescent="0.25">
      <c r="B16" s="190" t="s">
        <v>116</v>
      </c>
      <c r="C16" s="191">
        <v>276550</v>
      </c>
      <c r="D16" s="191">
        <v>91</v>
      </c>
    </row>
    <row r="17" spans="2:4" x14ac:dyDescent="0.25">
      <c r="B17" s="65" t="s">
        <v>117</v>
      </c>
      <c r="C17" s="61"/>
      <c r="D17" s="61"/>
    </row>
    <row r="18" spans="2:4" x14ac:dyDescent="0.25">
      <c r="B18" s="65" t="s">
        <v>119</v>
      </c>
      <c r="C18" s="61"/>
      <c r="D18" s="61"/>
    </row>
    <row r="19" spans="2:4" ht="31.5" customHeight="1" x14ac:dyDescent="0.25">
      <c r="B19" s="229" t="s">
        <v>120</v>
      </c>
      <c r="C19" s="229"/>
      <c r="D19" s="229"/>
    </row>
  </sheetData>
  <mergeCells count="2">
    <mergeCell ref="B19:D19"/>
    <mergeCell ref="B4:D4"/>
  </mergeCells>
  <hyperlinks>
    <hyperlink ref="A1" location="Sommaire!A1" display="Retour sommaire" xr:uid="{5BEA0419-61B4-4CB6-B1B8-0F8A50FFEC57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BB069-C159-492F-8E6F-ABA198B890D2}">
  <dimension ref="A1:K19"/>
  <sheetViews>
    <sheetView workbookViewId="0">
      <selection activeCell="E16" sqref="E16:F19"/>
    </sheetView>
  </sheetViews>
  <sheetFormatPr baseColWidth="10" defaultRowHeight="15" x14ac:dyDescent="0.25"/>
  <cols>
    <col min="1" max="1" width="11.42578125" style="70"/>
    <col min="2" max="2" width="37.5703125" style="70" customWidth="1"/>
    <col min="3" max="16384" width="11.42578125" style="70"/>
  </cols>
  <sheetData>
    <row r="1" spans="1:11" s="69" customFormat="1" x14ac:dyDescent="0.25">
      <c r="A1" s="60" t="s">
        <v>179</v>
      </c>
    </row>
    <row r="2" spans="1:11" s="69" customFormat="1" x14ac:dyDescent="0.25"/>
    <row r="3" spans="1:11" s="69" customFormat="1" x14ac:dyDescent="0.25"/>
    <row r="4" spans="1:11" x14ac:dyDescent="0.25">
      <c r="B4" s="71" t="s">
        <v>145</v>
      </c>
      <c r="C4" s="71"/>
      <c r="D4" s="71"/>
      <c r="E4" s="71"/>
      <c r="F4" s="71"/>
      <c r="G4" s="69"/>
      <c r="H4" s="69"/>
    </row>
    <row r="5" spans="1:11" x14ac:dyDescent="0.25">
      <c r="B5" s="155"/>
      <c r="C5" s="232" t="s">
        <v>147</v>
      </c>
      <c r="D5" s="233"/>
      <c r="E5" s="232" t="s">
        <v>148</v>
      </c>
      <c r="F5" s="233"/>
      <c r="G5" s="231" t="s">
        <v>146</v>
      </c>
      <c r="H5" s="231"/>
    </row>
    <row r="6" spans="1:11" x14ac:dyDescent="0.25">
      <c r="B6" s="156"/>
      <c r="C6" s="81">
        <v>2022</v>
      </c>
      <c r="D6" s="81">
        <v>2023</v>
      </c>
      <c r="E6" s="81">
        <v>2022</v>
      </c>
      <c r="F6" s="81">
        <v>2023</v>
      </c>
      <c r="G6" s="81">
        <v>2022</v>
      </c>
      <c r="H6" s="81">
        <v>2023</v>
      </c>
    </row>
    <row r="7" spans="1:11" x14ac:dyDescent="0.25">
      <c r="B7" s="72" t="s">
        <v>65</v>
      </c>
      <c r="C7" s="73">
        <v>5.2610000000000001</v>
      </c>
      <c r="D7" s="73">
        <v>4.9740000000000002</v>
      </c>
      <c r="E7" s="73">
        <v>17.896999999999998</v>
      </c>
      <c r="F7" s="73">
        <v>16.859000000000002</v>
      </c>
      <c r="G7" s="73">
        <v>106.54</v>
      </c>
      <c r="H7" s="73">
        <v>111.547</v>
      </c>
    </row>
    <row r="8" spans="1:11" x14ac:dyDescent="0.25">
      <c r="B8" s="72" t="s">
        <v>66</v>
      </c>
      <c r="C8" s="73">
        <v>928.16399999999999</v>
      </c>
      <c r="D8" s="73">
        <v>894.61699999999996</v>
      </c>
      <c r="E8" s="73">
        <v>4649.8879999999999</v>
      </c>
      <c r="F8" s="73">
        <v>4475.3810000000003</v>
      </c>
      <c r="G8" s="73">
        <v>6916.665</v>
      </c>
      <c r="H8" s="73">
        <v>7528.4722999999994</v>
      </c>
    </row>
    <row r="9" spans="1:11" x14ac:dyDescent="0.25">
      <c r="B9" s="72" t="s">
        <v>67</v>
      </c>
      <c r="C9" s="73">
        <v>13.355932579999999</v>
      </c>
      <c r="D9" s="73">
        <v>12.68533643</v>
      </c>
      <c r="E9" s="73">
        <v>111.39270051</v>
      </c>
      <c r="F9" s="73">
        <v>104.32935056999999</v>
      </c>
      <c r="G9" s="73">
        <v>728.17678923000005</v>
      </c>
      <c r="H9" s="73">
        <v>689.99691473999997</v>
      </c>
    </row>
    <row r="10" spans="1:11" x14ac:dyDescent="0.25">
      <c r="B10" s="72" t="s">
        <v>135</v>
      </c>
      <c r="C10" s="74">
        <f t="shared" ref="C10:F10" si="0">+C9*1000/C7</f>
        <v>2538.6680440980799</v>
      </c>
      <c r="D10" s="74">
        <f t="shared" si="0"/>
        <v>2550.3289967832729</v>
      </c>
      <c r="E10" s="74">
        <f t="shared" si="0"/>
        <v>6224.099039503828</v>
      </c>
      <c r="F10" s="74">
        <f t="shared" si="0"/>
        <v>6188.3475040037956</v>
      </c>
      <c r="G10" s="74">
        <f>+G9*1000/G7</f>
        <v>6834.7736927914402</v>
      </c>
      <c r="H10" s="74">
        <f>+H9*1000/H7</f>
        <v>6185.7057091629531</v>
      </c>
    </row>
    <row r="11" spans="1:11" x14ac:dyDescent="0.25">
      <c r="A11" s="69"/>
      <c r="B11" s="75" t="s">
        <v>136</v>
      </c>
      <c r="C11" s="75"/>
      <c r="D11" s="75"/>
      <c r="E11" s="75"/>
      <c r="F11" s="75"/>
      <c r="G11" s="76"/>
      <c r="H11" s="76"/>
      <c r="I11" s="69"/>
      <c r="J11" s="69"/>
      <c r="K11" s="69"/>
    </row>
    <row r="12" spans="1:11" x14ac:dyDescent="0.25">
      <c r="A12" s="69"/>
      <c r="B12" s="75" t="s">
        <v>199</v>
      </c>
      <c r="C12" s="75"/>
      <c r="D12" s="75"/>
      <c r="E12" s="75"/>
      <c r="F12" s="75"/>
      <c r="G12" s="76"/>
      <c r="H12" s="76"/>
      <c r="I12" s="69"/>
      <c r="J12" s="69"/>
      <c r="K12" s="69"/>
    </row>
    <row r="13" spans="1:11" x14ac:dyDescent="0.25">
      <c r="A13" s="69"/>
      <c r="B13" s="65" t="s">
        <v>94</v>
      </c>
      <c r="C13" s="65"/>
      <c r="D13" s="65"/>
      <c r="E13" s="65"/>
      <c r="F13" s="65"/>
      <c r="G13" s="69"/>
      <c r="H13" s="69"/>
      <c r="I13" s="69"/>
      <c r="J13" s="69"/>
      <c r="K13" s="69"/>
    </row>
    <row r="14" spans="1:11" x14ac:dyDescent="0.25">
      <c r="A14" s="69"/>
      <c r="B14" s="65" t="s">
        <v>95</v>
      </c>
      <c r="C14" s="65"/>
      <c r="D14" s="65"/>
      <c r="E14" s="65"/>
      <c r="F14" s="65"/>
      <c r="G14" s="69"/>
      <c r="H14" s="69"/>
      <c r="I14" s="69"/>
      <c r="J14" s="69"/>
      <c r="K14" s="69"/>
    </row>
    <row r="15" spans="1:11" x14ac:dyDescent="0.25">
      <c r="A15" s="69"/>
      <c r="B15" s="68"/>
      <c r="C15" s="68"/>
      <c r="D15" s="68"/>
      <c r="E15" s="68"/>
      <c r="F15" s="69"/>
      <c r="G15" s="69"/>
      <c r="H15" s="69"/>
      <c r="I15" s="69"/>
      <c r="J15" s="69"/>
      <c r="K15" s="69"/>
    </row>
    <row r="16" spans="1:11" x14ac:dyDescent="0.25">
      <c r="F16" s="69"/>
      <c r="G16" s="69"/>
      <c r="H16" s="69"/>
      <c r="I16" s="69"/>
      <c r="J16" s="69"/>
      <c r="K16" s="69"/>
    </row>
    <row r="17" spans="6:6" x14ac:dyDescent="0.25">
      <c r="F17" s="69"/>
    </row>
    <row r="18" spans="6:6" x14ac:dyDescent="0.25">
      <c r="F18" s="69"/>
    </row>
    <row r="19" spans="6:6" x14ac:dyDescent="0.25">
      <c r="F19" s="69"/>
    </row>
  </sheetData>
  <mergeCells count="3">
    <mergeCell ref="G5:H5"/>
    <mergeCell ref="C5:D5"/>
    <mergeCell ref="E5:F5"/>
  </mergeCells>
  <hyperlinks>
    <hyperlink ref="A1" location="Sommaire!A1" display="Retour sommaire" xr:uid="{73A198F1-63DC-4732-8262-E6E74CA0269E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9"/>
  <sheetViews>
    <sheetView topLeftCell="A19" zoomScaleNormal="100" workbookViewId="0">
      <selection activeCell="F32" sqref="F32"/>
    </sheetView>
  </sheetViews>
  <sheetFormatPr baseColWidth="10" defaultColWidth="11.42578125" defaultRowHeight="15" x14ac:dyDescent="0.25"/>
  <cols>
    <col min="1" max="1" width="11.42578125" style="61"/>
    <col min="2" max="2" width="25.5703125" style="61" bestFit="1" customWidth="1"/>
    <col min="3" max="16384" width="11.42578125" style="61"/>
  </cols>
  <sheetData>
    <row r="1" spans="1:9" x14ac:dyDescent="0.25">
      <c r="A1" s="60" t="s">
        <v>179</v>
      </c>
    </row>
    <row r="4" spans="1:9" ht="48" customHeight="1" x14ac:dyDescent="0.25">
      <c r="B4" s="234" t="s">
        <v>169</v>
      </c>
      <c r="C4" s="234"/>
      <c r="D4" s="234"/>
      <c r="H4" s="35"/>
      <c r="I4" s="35"/>
    </row>
    <row r="5" spans="1:9" x14ac:dyDescent="0.25">
      <c r="B5" s="8" t="s">
        <v>9</v>
      </c>
      <c r="C5" s="8">
        <v>2022</v>
      </c>
      <c r="D5" s="8">
        <v>2023</v>
      </c>
    </row>
    <row r="6" spans="1:9" x14ac:dyDescent="0.25">
      <c r="B6" s="62" t="s">
        <v>10</v>
      </c>
      <c r="C6" s="103">
        <v>0</v>
      </c>
      <c r="D6" s="103">
        <v>0</v>
      </c>
    </row>
    <row r="7" spans="1:9" x14ac:dyDescent="0.25">
      <c r="B7" s="62" t="s">
        <v>25</v>
      </c>
      <c r="C7" s="103">
        <v>3.9517254680191001</v>
      </c>
      <c r="D7" s="103">
        <v>3.2987407523430998</v>
      </c>
    </row>
    <row r="8" spans="1:9" x14ac:dyDescent="0.25">
      <c r="B8" s="62" t="s">
        <v>26</v>
      </c>
      <c r="C8" s="103">
        <v>0.182729302392479</v>
      </c>
      <c r="D8" s="103">
        <v>1.1656327746795399E-2</v>
      </c>
    </row>
    <row r="9" spans="1:9" x14ac:dyDescent="0.25">
      <c r="B9" s="62" t="s">
        <v>27</v>
      </c>
      <c r="C9" s="103">
        <v>0.22587826109696399</v>
      </c>
      <c r="D9" s="103">
        <v>2.0398573556892001E-2</v>
      </c>
    </row>
    <row r="10" spans="1:9" x14ac:dyDescent="0.25">
      <c r="B10" s="62" t="s">
        <v>28</v>
      </c>
      <c r="C10" s="103">
        <v>0.224243830843006</v>
      </c>
      <c r="D10" s="103">
        <v>3.71545446929104E-2</v>
      </c>
    </row>
    <row r="11" spans="1:9" x14ac:dyDescent="0.25">
      <c r="B11" s="62" t="s">
        <v>29</v>
      </c>
      <c r="C11" s="103">
        <v>0.23241598211279499</v>
      </c>
      <c r="D11" s="103">
        <v>0.125305523278051</v>
      </c>
    </row>
    <row r="12" spans="1:9" x14ac:dyDescent="0.25">
      <c r="B12" s="62" t="s">
        <v>30</v>
      </c>
      <c r="C12" s="103">
        <v>0.25954752432849398</v>
      </c>
      <c r="D12" s="103">
        <v>0.184315682496203</v>
      </c>
    </row>
    <row r="13" spans="1:9" x14ac:dyDescent="0.25">
      <c r="B13" s="62" t="s">
        <v>31</v>
      </c>
      <c r="C13" s="103">
        <v>0.28504463629023602</v>
      </c>
      <c r="D13" s="103">
        <v>0.172659354749407</v>
      </c>
    </row>
    <row r="14" spans="1:9" x14ac:dyDescent="0.25">
      <c r="B14" s="62" t="s">
        <v>32</v>
      </c>
      <c r="C14" s="103">
        <v>0.30465779933772902</v>
      </c>
      <c r="D14" s="103">
        <v>0.20981389944231801</v>
      </c>
    </row>
    <row r="15" spans="1:9" x14ac:dyDescent="0.25">
      <c r="B15" s="62" t="s">
        <v>33</v>
      </c>
      <c r="C15" s="103">
        <v>0.354344479058045</v>
      </c>
      <c r="D15" s="103">
        <v>0.24842548510357701</v>
      </c>
    </row>
    <row r="16" spans="1:9" x14ac:dyDescent="0.25">
      <c r="B16" s="62" t="s">
        <v>34</v>
      </c>
      <c r="C16" s="103">
        <v>0.39749343776252999</v>
      </c>
      <c r="D16" s="103">
        <v>0.34021906610959102</v>
      </c>
    </row>
    <row r="17" spans="2:6" x14ac:dyDescent="0.25">
      <c r="B17" s="62" t="s">
        <v>35</v>
      </c>
      <c r="C17" s="103">
        <v>0.48019560861279398</v>
      </c>
      <c r="D17" s="103">
        <v>0.39995774581191801</v>
      </c>
    </row>
    <row r="18" spans="2:6" x14ac:dyDescent="0.25">
      <c r="B18" s="62" t="s">
        <v>36</v>
      </c>
      <c r="C18" s="103">
        <v>0.57139681678363696</v>
      </c>
      <c r="D18" s="103">
        <v>1.1437771601543001</v>
      </c>
    </row>
    <row r="19" spans="2:6" x14ac:dyDescent="0.25">
      <c r="B19" s="62" t="s">
        <v>37</v>
      </c>
      <c r="C19" s="103">
        <v>0.68809513691622204</v>
      </c>
      <c r="D19" s="103">
        <v>0.96783946322610703</v>
      </c>
    </row>
    <row r="20" spans="2:6" x14ac:dyDescent="0.25">
      <c r="B20" s="62" t="s">
        <v>38</v>
      </c>
      <c r="C20" s="103">
        <v>0.87049755325791001</v>
      </c>
      <c r="D20" s="103">
        <v>1.0938735069883301</v>
      </c>
    </row>
    <row r="21" spans="2:6" x14ac:dyDescent="0.25">
      <c r="B21" s="62" t="s">
        <v>39</v>
      </c>
      <c r="C21" s="103">
        <v>1.0770895373581699</v>
      </c>
      <c r="D21" s="103">
        <v>1.5397280433032601</v>
      </c>
    </row>
    <row r="22" spans="2:6" x14ac:dyDescent="0.25">
      <c r="B22" s="62" t="s">
        <v>40</v>
      </c>
      <c r="C22" s="103">
        <v>1.37063321096899</v>
      </c>
      <c r="D22" s="103">
        <v>1.70983757635805</v>
      </c>
    </row>
    <row r="23" spans="2:6" x14ac:dyDescent="0.25">
      <c r="B23" s="62" t="s">
        <v>41</v>
      </c>
      <c r="C23" s="103">
        <v>2.0884749785072398</v>
      </c>
      <c r="D23" s="103">
        <v>2.3236160842752498</v>
      </c>
    </row>
    <row r="24" spans="2:6" x14ac:dyDescent="0.25">
      <c r="B24" s="62" t="s">
        <v>42</v>
      </c>
      <c r="C24" s="103">
        <v>3.6196092404148801</v>
      </c>
      <c r="D24" s="103">
        <v>2.9639855898648202</v>
      </c>
    </row>
    <row r="25" spans="2:6" x14ac:dyDescent="0.25">
      <c r="B25" s="62" t="s">
        <v>43</v>
      </c>
      <c r="C25" s="103">
        <v>5.9673048571998297</v>
      </c>
      <c r="D25" s="103">
        <v>6.31008017367928</v>
      </c>
    </row>
    <row r="26" spans="2:6" x14ac:dyDescent="0.25">
      <c r="B26" s="63" t="s">
        <v>44</v>
      </c>
      <c r="C26" s="104">
        <v>10.256049843585</v>
      </c>
      <c r="D26" s="104">
        <v>12.430016500989</v>
      </c>
      <c r="E26" s="64"/>
    </row>
    <row r="27" spans="2:6" x14ac:dyDescent="0.25">
      <c r="B27" s="62" t="s">
        <v>45</v>
      </c>
      <c r="C27" s="103">
        <v>13.7148311470105</v>
      </c>
      <c r="D27" s="103">
        <v>14.3034069260442</v>
      </c>
    </row>
    <row r="28" spans="2:6" x14ac:dyDescent="0.25">
      <c r="B28" s="62" t="s">
        <v>46</v>
      </c>
      <c r="C28" s="103">
        <v>13.830875695041501</v>
      </c>
      <c r="D28" s="103">
        <v>13.354144735164599</v>
      </c>
    </row>
    <row r="29" spans="2:6" x14ac:dyDescent="0.25">
      <c r="B29" s="62" t="s">
        <v>47</v>
      </c>
      <c r="C29" s="103">
        <v>12.4301689673997</v>
      </c>
      <c r="D29" s="103">
        <v>11.6617916504267</v>
      </c>
    </row>
    <row r="30" spans="2:6" x14ac:dyDescent="0.25">
      <c r="B30" s="62" t="s">
        <v>48</v>
      </c>
      <c r="C30" s="103">
        <v>10.5924155898495</v>
      </c>
      <c r="D30" s="103">
        <v>8.5451810191273108</v>
      </c>
    </row>
    <row r="31" spans="2:6" x14ac:dyDescent="0.25">
      <c r="B31" s="62" t="s">
        <v>49</v>
      </c>
      <c r="C31" s="103">
        <v>5.0860200642658002</v>
      </c>
      <c r="D31" s="103">
        <v>3.7507877127735099</v>
      </c>
    </row>
    <row r="32" spans="2:6" x14ac:dyDescent="0.25">
      <c r="B32" s="62" t="s">
        <v>50</v>
      </c>
      <c r="C32" s="103">
        <v>2.3427923260230701</v>
      </c>
      <c r="D32" s="103">
        <v>2.5618422826003799</v>
      </c>
      <c r="F32" s="82" t="s">
        <v>198</v>
      </c>
    </row>
    <row r="33" spans="2:6" x14ac:dyDescent="0.25">
      <c r="B33" s="62" t="s">
        <v>51</v>
      </c>
      <c r="C33" s="103">
        <v>1.44352880029551</v>
      </c>
      <c r="D33" s="103">
        <v>1.7411639571775701</v>
      </c>
      <c r="F33" s="65" t="s">
        <v>94</v>
      </c>
    </row>
    <row r="34" spans="2:6" x14ac:dyDescent="0.25">
      <c r="B34" s="62" t="s">
        <v>52</v>
      </c>
      <c r="C34" s="103">
        <v>0.96137187537796198</v>
      </c>
      <c r="D34" s="103">
        <v>0.89134481238776198</v>
      </c>
      <c r="F34" s="65" t="s">
        <v>95</v>
      </c>
    </row>
    <row r="35" spans="2:6" x14ac:dyDescent="0.25">
      <c r="B35" s="62" t="s">
        <v>53</v>
      </c>
      <c r="C35" s="103">
        <v>0.72764834906200004</v>
      </c>
      <c r="D35" s="103">
        <v>0.67970961173500799</v>
      </c>
    </row>
    <row r="36" spans="2:6" x14ac:dyDescent="0.25">
      <c r="B36" s="62" t="s">
        <v>54</v>
      </c>
      <c r="C36" s="103">
        <v>0.60866182657387502</v>
      </c>
      <c r="D36" s="103">
        <v>0.512149900374824</v>
      </c>
    </row>
    <row r="37" spans="2:6" x14ac:dyDescent="0.25">
      <c r="B37" s="62" t="s">
        <v>55</v>
      </c>
      <c r="C37" s="103">
        <v>0.55766760265039195</v>
      </c>
      <c r="D37" s="103">
        <v>0.45313974115667199</v>
      </c>
    </row>
    <row r="38" spans="2:6" x14ac:dyDescent="0.25">
      <c r="B38" s="62" t="s">
        <v>56</v>
      </c>
      <c r="C38" s="103">
        <v>0.55897514685355798</v>
      </c>
      <c r="D38" s="103">
        <v>0.42217762057924701</v>
      </c>
    </row>
    <row r="39" spans="2:6" x14ac:dyDescent="0.25">
      <c r="B39" s="62" t="s">
        <v>57</v>
      </c>
      <c r="C39" s="103">
        <v>0.65213767132915101</v>
      </c>
      <c r="D39" s="103">
        <v>0.34459018901464</v>
      </c>
    </row>
    <row r="40" spans="2:6" x14ac:dyDescent="0.25">
      <c r="B40" s="62" t="s">
        <v>58</v>
      </c>
      <c r="C40" s="103">
        <v>0.72568703275725099</v>
      </c>
      <c r="D40" s="103">
        <v>0.32200605400522297</v>
      </c>
    </row>
    <row r="41" spans="2:6" x14ac:dyDescent="0.25">
      <c r="B41" s="62" t="s">
        <v>59</v>
      </c>
      <c r="C41" s="103">
        <v>0.191228339713059</v>
      </c>
      <c r="D41" s="103">
        <v>0.269916839386731</v>
      </c>
    </row>
    <row r="42" spans="2:6" x14ac:dyDescent="0.25">
      <c r="B42" s="62" t="s">
        <v>60</v>
      </c>
      <c r="C42" s="103">
        <v>0.14579117865303301</v>
      </c>
      <c r="D42" s="103">
        <v>0.21491354283154099</v>
      </c>
    </row>
    <row r="43" spans="2:6" x14ac:dyDescent="0.25">
      <c r="B43" s="62" t="s">
        <v>61</v>
      </c>
      <c r="C43" s="103">
        <v>0.123889813249999</v>
      </c>
      <c r="D43" s="103">
        <v>0.207264077747706</v>
      </c>
    </row>
    <row r="44" spans="2:6" x14ac:dyDescent="0.25">
      <c r="B44" s="62" t="s">
        <v>62</v>
      </c>
      <c r="C44" s="103">
        <v>0.10721862465963</v>
      </c>
      <c r="D44" s="103">
        <v>0.17520917644401901</v>
      </c>
    </row>
    <row r="45" spans="2:6" x14ac:dyDescent="0.25">
      <c r="B45" s="62" t="s">
        <v>63</v>
      </c>
      <c r="C45" s="103">
        <v>8.9893663967677506E-2</v>
      </c>
      <c r="D45" s="103">
        <v>0.167195451118097</v>
      </c>
    </row>
    <row r="46" spans="2:6" x14ac:dyDescent="0.25">
      <c r="B46" s="62" t="s">
        <v>64</v>
      </c>
      <c r="C46" s="103">
        <v>7.7798880088390004E-2</v>
      </c>
      <c r="D46" s="103">
        <v>0.141332973929894</v>
      </c>
    </row>
    <row r="47" spans="2:6" x14ac:dyDescent="0.25">
      <c r="B47" s="62" t="s">
        <v>11</v>
      </c>
      <c r="C47" s="103">
        <v>1.6239699003324399</v>
      </c>
      <c r="D47" s="103">
        <v>3.74933067180516</v>
      </c>
    </row>
    <row r="48" spans="2:6" ht="30" x14ac:dyDescent="0.25">
      <c r="B48" s="154" t="s">
        <v>182</v>
      </c>
      <c r="C48" s="192">
        <f>SUM(C6:C47)</f>
        <v>100.00000000000004</v>
      </c>
      <c r="D48" s="192">
        <f>SUM(D6:D47)</f>
        <v>99.999999999999929</v>
      </c>
    </row>
    <row r="49" spans="2:4" x14ac:dyDescent="0.25">
      <c r="C49" s="66"/>
      <c r="D49" s="66"/>
    </row>
    <row r="50" spans="2:4" s="35" customFormat="1" x14ac:dyDescent="0.25">
      <c r="C50" s="67"/>
      <c r="D50" s="67"/>
    </row>
    <row r="51" spans="2:4" x14ac:dyDescent="0.25">
      <c r="C51" s="66"/>
      <c r="D51" s="66"/>
    </row>
    <row r="52" spans="2:4" x14ac:dyDescent="0.25">
      <c r="C52" s="66"/>
      <c r="D52" s="66"/>
    </row>
    <row r="53" spans="2:4" x14ac:dyDescent="0.25">
      <c r="C53" s="66"/>
      <c r="D53" s="66"/>
    </row>
    <row r="54" spans="2:4" s="35" customFormat="1" x14ac:dyDescent="0.25">
      <c r="C54" s="67"/>
      <c r="D54" s="67"/>
    </row>
    <row r="55" spans="2:4" x14ac:dyDescent="0.25">
      <c r="B55" s="35"/>
      <c r="C55" s="66"/>
      <c r="D55" s="66"/>
    </row>
    <row r="56" spans="2:4" x14ac:dyDescent="0.25">
      <c r="C56" s="66"/>
      <c r="D56" s="66"/>
    </row>
    <row r="57" spans="2:4" x14ac:dyDescent="0.25">
      <c r="C57" s="66"/>
      <c r="D57" s="66"/>
    </row>
    <row r="59" spans="2:4" x14ac:dyDescent="0.25">
      <c r="C59" s="66"/>
      <c r="D59" s="66"/>
    </row>
  </sheetData>
  <mergeCells count="1">
    <mergeCell ref="B4:D4"/>
  </mergeCells>
  <hyperlinks>
    <hyperlink ref="A1" location="Sommaire!A1" display="Retour sommaire" xr:uid="{65873286-46A9-481A-85E2-217E631A63D0}"/>
  </hyperlinks>
  <pageMargins left="0.7" right="0.7" top="0.75" bottom="0.75" header="0.3" footer="0.3"/>
  <pageSetup paperSize="9" orientation="portrait" horizontalDpi="300" verticalDpi="300" r:id="rId1"/>
  <ignoredErrors>
    <ignoredError sqref="C48:D48" formulaRange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6FE35-63C0-428F-9002-CE6708C3A135}">
  <dimension ref="A1:J35"/>
  <sheetViews>
    <sheetView topLeftCell="A10" zoomScale="80" zoomScaleNormal="80" workbookViewId="0">
      <selection activeCell="H25" sqref="H25"/>
    </sheetView>
  </sheetViews>
  <sheetFormatPr baseColWidth="10" defaultRowHeight="15" x14ac:dyDescent="0.25"/>
  <cols>
    <col min="2" max="2" width="29.42578125" customWidth="1"/>
  </cols>
  <sheetData>
    <row r="1" spans="1:10" x14ac:dyDescent="0.25">
      <c r="A1" s="22" t="s">
        <v>179</v>
      </c>
    </row>
    <row r="2" spans="1:10" x14ac:dyDescent="0.25">
      <c r="A2" s="22"/>
    </row>
    <row r="4" spans="1:10" ht="37.5" customHeight="1" x14ac:dyDescent="0.25">
      <c r="B4" s="235" t="s">
        <v>170</v>
      </c>
      <c r="C4" s="235"/>
      <c r="D4" s="235"/>
      <c r="E4" s="1"/>
      <c r="F4" s="1"/>
      <c r="G4" s="1"/>
      <c r="H4" s="1"/>
      <c r="I4" s="1"/>
      <c r="J4" s="1"/>
    </row>
    <row r="5" spans="1:10" ht="18" customHeight="1" x14ac:dyDescent="0.25">
      <c r="B5" s="12" t="s">
        <v>12</v>
      </c>
      <c r="C5" s="12" t="s">
        <v>22</v>
      </c>
      <c r="D5" s="12"/>
      <c r="E5" s="1"/>
      <c r="F5" s="1"/>
      <c r="G5" s="1"/>
      <c r="H5" s="1"/>
      <c r="I5" s="1"/>
      <c r="J5" s="1"/>
    </row>
    <row r="6" spans="1:10" x14ac:dyDescent="0.25">
      <c r="B6" s="236" t="s">
        <v>68</v>
      </c>
      <c r="C6" s="56" t="s">
        <v>0</v>
      </c>
      <c r="D6" s="57">
        <v>94776</v>
      </c>
      <c r="E6" s="1"/>
      <c r="F6" s="1"/>
      <c r="G6" s="1"/>
      <c r="H6" s="1"/>
      <c r="I6" s="1"/>
      <c r="J6" s="1"/>
    </row>
    <row r="7" spans="1:10" x14ac:dyDescent="0.25">
      <c r="B7" s="237"/>
      <c r="C7" s="58" t="s">
        <v>1</v>
      </c>
      <c r="D7" s="59">
        <v>73876</v>
      </c>
      <c r="E7" s="1"/>
      <c r="F7" s="1"/>
      <c r="G7" s="1"/>
      <c r="H7" s="1"/>
      <c r="I7" s="1"/>
      <c r="J7" s="1"/>
    </row>
    <row r="8" spans="1:10" x14ac:dyDescent="0.25">
      <c r="B8" s="236" t="s">
        <v>69</v>
      </c>
      <c r="C8" s="56" t="s">
        <v>0</v>
      </c>
      <c r="D8" s="57">
        <v>3901</v>
      </c>
      <c r="E8" s="1"/>
      <c r="F8" s="1"/>
      <c r="G8" s="1"/>
      <c r="H8" s="1"/>
      <c r="I8" s="1"/>
      <c r="J8" s="1"/>
    </row>
    <row r="9" spans="1:10" x14ac:dyDescent="0.25">
      <c r="B9" s="237"/>
      <c r="C9" s="58" t="s">
        <v>1</v>
      </c>
      <c r="D9" s="59">
        <v>3506</v>
      </c>
      <c r="E9" s="1"/>
      <c r="F9" s="1"/>
      <c r="G9" s="1"/>
      <c r="H9" s="1"/>
      <c r="I9" s="1"/>
      <c r="J9" s="1"/>
    </row>
    <row r="10" spans="1:10" x14ac:dyDescent="0.25">
      <c r="B10" s="236" t="s">
        <v>70</v>
      </c>
      <c r="C10" s="56" t="s">
        <v>0</v>
      </c>
      <c r="D10" s="57">
        <v>18733</v>
      </c>
      <c r="E10" s="1"/>
      <c r="F10" s="1"/>
      <c r="G10" s="1"/>
      <c r="H10" s="1"/>
      <c r="I10" s="1"/>
      <c r="J10" s="1"/>
    </row>
    <row r="11" spans="1:10" x14ac:dyDescent="0.25">
      <c r="B11" s="237"/>
      <c r="C11" s="58" t="s">
        <v>1</v>
      </c>
      <c r="D11" s="59">
        <v>18301</v>
      </c>
      <c r="E11" s="1"/>
      <c r="F11" s="1"/>
      <c r="G11" s="1"/>
      <c r="H11" s="1"/>
      <c r="I11" s="1"/>
      <c r="J11" s="1"/>
    </row>
    <row r="12" spans="1:10" x14ac:dyDescent="0.25">
      <c r="B12" s="236" t="s">
        <v>71</v>
      </c>
      <c r="C12" s="56" t="s">
        <v>0</v>
      </c>
      <c r="D12" s="57">
        <v>8437</v>
      </c>
      <c r="E12" s="1"/>
      <c r="F12" s="1"/>
      <c r="G12" s="1"/>
      <c r="H12" s="1"/>
      <c r="I12" s="1"/>
      <c r="J12" s="1"/>
    </row>
    <row r="13" spans="1:10" x14ac:dyDescent="0.25">
      <c r="B13" s="237"/>
      <c r="C13" s="58" t="s">
        <v>1</v>
      </c>
      <c r="D13" s="59">
        <v>6866</v>
      </c>
      <c r="E13" s="1"/>
      <c r="F13" s="1"/>
      <c r="G13" s="1"/>
      <c r="H13" s="1"/>
      <c r="I13" s="1"/>
      <c r="J13" s="1"/>
    </row>
    <row r="14" spans="1:10" x14ac:dyDescent="0.25">
      <c r="B14" s="236" t="s">
        <v>72</v>
      </c>
      <c r="C14" s="56" t="s">
        <v>0</v>
      </c>
      <c r="D14" s="57">
        <v>31407</v>
      </c>
      <c r="E14" s="1"/>
      <c r="F14" s="1"/>
      <c r="G14" s="1"/>
      <c r="H14" s="1"/>
      <c r="I14" s="1"/>
      <c r="J14" s="1"/>
    </row>
    <row r="15" spans="1:10" x14ac:dyDescent="0.25">
      <c r="B15" s="237"/>
      <c r="C15" s="58" t="s">
        <v>1</v>
      </c>
      <c r="D15" s="59">
        <v>29091</v>
      </c>
      <c r="E15" s="1"/>
      <c r="F15" s="1"/>
      <c r="G15" s="1"/>
      <c r="H15" s="1"/>
      <c r="I15" s="1"/>
      <c r="J15" s="1"/>
    </row>
    <row r="16" spans="1:10" x14ac:dyDescent="0.25">
      <c r="B16" s="236" t="s">
        <v>73</v>
      </c>
      <c r="C16" s="56" t="s">
        <v>0</v>
      </c>
      <c r="D16" s="57">
        <v>41765</v>
      </c>
      <c r="E16" s="1"/>
      <c r="F16" s="1"/>
      <c r="G16" s="1"/>
      <c r="H16" s="1"/>
      <c r="I16" s="1"/>
      <c r="J16" s="1"/>
    </row>
    <row r="17" spans="2:10" x14ac:dyDescent="0.25">
      <c r="B17" s="237"/>
      <c r="C17" s="58" t="s">
        <v>1</v>
      </c>
      <c r="D17" s="59">
        <v>35082</v>
      </c>
      <c r="E17" s="1"/>
      <c r="F17" s="1"/>
      <c r="G17" s="1"/>
      <c r="H17" s="1"/>
      <c r="I17" s="1"/>
      <c r="J17" s="1"/>
    </row>
    <row r="18" spans="2:10" x14ac:dyDescent="0.25">
      <c r="B18" s="236" t="s">
        <v>78</v>
      </c>
      <c r="C18" s="56" t="s">
        <v>0</v>
      </c>
      <c r="D18" s="57">
        <v>7521</v>
      </c>
      <c r="E18" s="1"/>
      <c r="F18" s="1"/>
      <c r="G18" s="1"/>
      <c r="H18" s="1"/>
      <c r="I18" s="1"/>
      <c r="J18" s="1"/>
    </row>
    <row r="19" spans="2:10" x14ac:dyDescent="0.25">
      <c r="B19" s="237"/>
      <c r="C19" s="58" t="s">
        <v>1</v>
      </c>
      <c r="D19" s="59">
        <v>6897</v>
      </c>
      <c r="E19" s="1"/>
      <c r="F19" s="1"/>
      <c r="G19" s="1"/>
      <c r="H19" s="1"/>
      <c r="I19" s="1"/>
      <c r="J19" s="1"/>
    </row>
    <row r="20" spans="2:10" x14ac:dyDescent="0.25">
      <c r="B20" s="236" t="s">
        <v>74</v>
      </c>
      <c r="C20" s="56" t="s">
        <v>0</v>
      </c>
      <c r="D20" s="57">
        <v>27258</v>
      </c>
      <c r="E20" s="1"/>
      <c r="F20" s="1"/>
      <c r="G20" s="1"/>
      <c r="H20" s="1"/>
      <c r="I20" s="1"/>
      <c r="J20" s="1"/>
    </row>
    <row r="21" spans="2:10" x14ac:dyDescent="0.25">
      <c r="B21" s="237"/>
      <c r="C21" s="58" t="s">
        <v>1</v>
      </c>
      <c r="D21" s="59">
        <v>21575</v>
      </c>
      <c r="E21" s="1"/>
      <c r="F21" s="1"/>
      <c r="G21" s="1"/>
      <c r="H21" s="1"/>
      <c r="I21" s="1"/>
      <c r="J21" s="1"/>
    </row>
    <row r="22" spans="2:10" x14ac:dyDescent="0.25">
      <c r="B22" s="236" t="s">
        <v>75</v>
      </c>
      <c r="C22" s="56" t="s">
        <v>0</v>
      </c>
      <c r="D22" s="57">
        <v>12679</v>
      </c>
      <c r="E22" s="1"/>
      <c r="F22" s="1"/>
      <c r="G22" s="1"/>
      <c r="H22" s="1"/>
      <c r="I22" s="1"/>
      <c r="J22" s="1"/>
    </row>
    <row r="23" spans="2:10" x14ac:dyDescent="0.25">
      <c r="B23" s="237"/>
      <c r="C23" s="58" t="s">
        <v>1</v>
      </c>
      <c r="D23" s="59">
        <v>11559</v>
      </c>
      <c r="E23" s="1"/>
      <c r="F23" s="1"/>
      <c r="G23" s="1"/>
      <c r="H23" s="1"/>
      <c r="I23" s="1"/>
      <c r="J23" s="1"/>
    </row>
    <row r="24" spans="2:10" x14ac:dyDescent="0.25">
      <c r="B24" s="236" t="s">
        <v>76</v>
      </c>
      <c r="C24" s="56" t="s">
        <v>0</v>
      </c>
      <c r="D24" s="57">
        <v>32539</v>
      </c>
      <c r="E24" s="1"/>
      <c r="F24" s="1"/>
      <c r="G24" s="1"/>
      <c r="H24" s="1"/>
      <c r="I24" s="1"/>
      <c r="J24" s="1"/>
    </row>
    <row r="25" spans="2:10" x14ac:dyDescent="0.25">
      <c r="B25" s="237"/>
      <c r="C25" s="58" t="s">
        <v>1</v>
      </c>
      <c r="D25" s="59">
        <v>29012</v>
      </c>
      <c r="E25" s="1"/>
      <c r="F25" s="1"/>
      <c r="G25" s="1"/>
      <c r="H25" s="1"/>
      <c r="I25" s="1"/>
      <c r="J25" s="1"/>
    </row>
    <row r="26" spans="2:10" x14ac:dyDescent="0.25">
      <c r="B26" s="238" t="s">
        <v>150</v>
      </c>
      <c r="C26" s="150" t="s">
        <v>0</v>
      </c>
      <c r="D26" s="151">
        <v>307974</v>
      </c>
      <c r="E26" s="1"/>
      <c r="F26" s="1"/>
      <c r="G26" s="1"/>
      <c r="H26" s="1"/>
      <c r="I26" s="1"/>
      <c r="J26" s="1"/>
    </row>
    <row r="27" spans="2:10" x14ac:dyDescent="0.25">
      <c r="B27" s="239"/>
      <c r="C27" s="152" t="s">
        <v>1</v>
      </c>
      <c r="D27" s="153">
        <v>276550</v>
      </c>
      <c r="E27" s="1"/>
      <c r="F27" s="1"/>
      <c r="G27" s="1"/>
      <c r="H27" s="1"/>
      <c r="I27" s="1"/>
      <c r="J27" s="1"/>
    </row>
    <row r="28" spans="2:10" x14ac:dyDescent="0.25">
      <c r="B28" s="37" t="s">
        <v>117</v>
      </c>
      <c r="C28" s="18"/>
      <c r="D28" s="18"/>
      <c r="E28" s="18"/>
      <c r="F28" s="18"/>
      <c r="G28" s="1"/>
      <c r="H28" s="1"/>
      <c r="I28" s="1"/>
      <c r="J28" s="1"/>
    </row>
    <row r="29" spans="2:10" x14ac:dyDescent="0.25">
      <c r="B29" s="18" t="s">
        <v>171</v>
      </c>
      <c r="C29" s="18"/>
      <c r="D29" s="18"/>
      <c r="E29" s="18"/>
      <c r="F29" s="18"/>
      <c r="G29" s="1"/>
      <c r="H29" s="1"/>
      <c r="I29" s="1"/>
      <c r="J29" s="1"/>
    </row>
    <row r="30" spans="2:10" x14ac:dyDescent="0.25">
      <c r="B30" s="37" t="s">
        <v>94</v>
      </c>
      <c r="C30" s="18"/>
      <c r="D30" s="18"/>
      <c r="E30" s="18"/>
      <c r="F30" s="18"/>
      <c r="G30" s="1"/>
      <c r="H30" s="1"/>
      <c r="I30" s="1"/>
      <c r="J30" s="1"/>
    </row>
    <row r="31" spans="2:10" x14ac:dyDescent="0.25">
      <c r="B31" s="37" t="s">
        <v>120</v>
      </c>
      <c r="C31" s="18"/>
      <c r="D31" s="18"/>
      <c r="E31" s="18"/>
      <c r="F31" s="18"/>
      <c r="G31" s="1"/>
      <c r="H31" s="1"/>
      <c r="I31" s="1"/>
      <c r="J31" s="1"/>
    </row>
    <row r="32" spans="2:10" x14ac:dyDescent="0.25">
      <c r="B32" s="26"/>
      <c r="C32" s="26"/>
      <c r="D32" s="26"/>
      <c r="E32" s="26"/>
      <c r="F32" s="26"/>
    </row>
    <row r="33" spans="2:10" x14ac:dyDescent="0.25">
      <c r="B33" s="18"/>
      <c r="C33" s="18"/>
      <c r="D33" s="18"/>
      <c r="E33" s="18"/>
      <c r="F33" s="18"/>
      <c r="G33" s="1"/>
      <c r="H33" s="1"/>
      <c r="I33" s="1"/>
      <c r="J33" s="1"/>
    </row>
    <row r="34" spans="2:10" x14ac:dyDescent="0.25">
      <c r="B34" s="1"/>
      <c r="C34" s="1"/>
      <c r="D34" s="1"/>
      <c r="E34" s="1"/>
      <c r="F34" s="1"/>
      <c r="G34" s="1"/>
      <c r="H34" s="1"/>
      <c r="I34" s="1"/>
      <c r="J34" s="1"/>
    </row>
    <row r="35" spans="2:10" x14ac:dyDescent="0.25">
      <c r="B35" s="1"/>
      <c r="C35" s="1"/>
      <c r="D35" s="1"/>
      <c r="E35" s="1"/>
      <c r="F35" s="1"/>
      <c r="G35" s="1"/>
      <c r="H35" s="1"/>
      <c r="I35" s="1"/>
      <c r="J35" s="1"/>
    </row>
  </sheetData>
  <mergeCells count="12">
    <mergeCell ref="B26:B27"/>
    <mergeCell ref="B18:B19"/>
    <mergeCell ref="B20:B21"/>
    <mergeCell ref="B22:B23"/>
    <mergeCell ref="B24:B25"/>
    <mergeCell ref="B4:D4"/>
    <mergeCell ref="B16:B17"/>
    <mergeCell ref="B6:B7"/>
    <mergeCell ref="B8:B9"/>
    <mergeCell ref="B10:B11"/>
    <mergeCell ref="B12:B13"/>
    <mergeCell ref="B14:B15"/>
  </mergeCells>
  <hyperlinks>
    <hyperlink ref="A1" location="Sommaire!A1" display="Retour sommaire" xr:uid="{F7ACC0D2-15EA-471D-965B-D14DCEB1A06E}"/>
  </hyperlinks>
  <pageMargins left="0.7" right="0.7" top="0.75" bottom="0.75" header="0.3" footer="0.3"/>
  <pageSetup paperSize="9" orientation="portrait" r:id="rId1"/>
  <ignoredErrors>
    <ignoredError sqref="C6 C7:C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Sommaire</vt:lpstr>
      <vt:lpstr>Graphique  1</vt:lpstr>
      <vt:lpstr>Tableau 1</vt:lpstr>
      <vt:lpstr>Tableau 2</vt:lpstr>
      <vt:lpstr>Graphique 2</vt:lpstr>
      <vt:lpstr>Tableau 3</vt:lpstr>
      <vt:lpstr>Graphique 3</vt:lpstr>
      <vt:lpstr>Tableau 4</vt:lpstr>
      <vt:lpstr>Graphique 4</vt:lpstr>
      <vt:lpstr>Graphique 5</vt:lpstr>
      <vt:lpstr>Complément_écoregime</vt:lpstr>
      <vt:lpstr>Complément_aides_animales</vt:lpstr>
      <vt:lpstr>Complément_convergence</vt:lpstr>
      <vt:lpstr>Complément_OTEX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lorena.ventalon</dc:creator>
  <cp:lastModifiedBy>Isabelle ROBERT-BOBEE</cp:lastModifiedBy>
  <cp:lastPrinted>2025-10-16T08:05:24Z</cp:lastPrinted>
  <dcterms:created xsi:type="dcterms:W3CDTF">2025-05-20T06:52:00Z</dcterms:created>
  <dcterms:modified xsi:type="dcterms:W3CDTF">2025-11-12T10:07:12Z</dcterms:modified>
</cp:coreProperties>
</file>